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67" documentId="120_S{2AC9BD13-BADA-5192-A53E-5A8FF88502F6}" xr6:coauthVersionLast="47" xr6:coauthVersionMax="47" xr10:uidLastSave="{8FAF030F-8E3B-463C-A115-C410E85DBEE3}"/>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8" i="4" l="1"/>
  <c r="L59" i="4"/>
  <c r="L60" i="4"/>
  <c r="L61" i="4"/>
  <c r="J58" i="4"/>
  <c r="J59" i="4"/>
  <c r="J60" i="4"/>
  <c r="J61" i="4"/>
  <c r="I58" i="4"/>
  <c r="I59" i="4"/>
  <c r="I60" i="4"/>
  <c r="I61" i="4"/>
  <c r="B58" i="4"/>
  <c r="B59" i="4"/>
  <c r="B60" i="4"/>
  <c r="B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L55" i="4"/>
  <c r="L56" i="4"/>
  <c r="L57" i="4"/>
  <c r="J55" i="4"/>
  <c r="J56" i="4"/>
  <c r="J57" i="4"/>
  <c r="I55" i="4"/>
  <c r="I56" i="4"/>
  <c r="I57" i="4"/>
  <c r="B55" i="4"/>
  <c r="B56" i="4"/>
  <c r="B57" i="4"/>
  <c r="B7" i="1"/>
  <c r="B2" i="3"/>
  <c r="G2" i="3"/>
  <c r="I2" i="3"/>
  <c r="J2" i="3"/>
  <c r="L2" i="3"/>
  <c r="B3" i="3"/>
  <c r="G3" i="3"/>
  <c r="I3" i="3"/>
  <c r="J3" i="3"/>
  <c r="L3"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<sst xmlns="http://schemas.openxmlformats.org/spreadsheetml/2006/main" count="180296" uniqueCount="39129">
  <si>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</si>
  <si>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</si>
  <si>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</si>
  <si>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</si>
  <si>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</si>
  <si>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</si>
  <si>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</si>
  <si>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</si>
  <si>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</si>
  <si>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</si>
  <si>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</si>
  <si>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</si>
  <si>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</si>
  <si>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</si>
  <si>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</si>
  <si>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</si>
  <si>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</si>
  <si>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</si>
  <si>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</si>
  <si>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</si>
  <si>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</si>
  <si>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</si>
  <si>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</si>
  <si>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</si>
  <si>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</si>
  <si>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</si>
  <si>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</si>
  <si>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</si>
  <si>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</si>
  <si>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</si>
  <si>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</si>
  <si>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</si>
  <si>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</si>
  <si>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</si>
  <si>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</si>
  <si>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</si>
  <si>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</si>
  <si>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</si>
  <si>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</si>
  <si>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</si>
  <si>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</si>
  <si>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</si>
  <si>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</si>
  <si>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</si>
  <si>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</si>
  <si>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</si>
  <si>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</si>
  <si>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</si>
  <si>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</si>
  <si>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</si>
  <si>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</si>
  <si>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</si>
  <si>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</si>
  <si>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</si>
  <si>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</si>
  <si>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</si>
  <si>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</si>
  <si>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</si>
  <si>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</si>
  <si>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</si>
  <si>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</si>
  <si>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</si>
  <si>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</si>
  <si>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</si>
  <si>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</si>
  <si>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</si>
  <si>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</si>
  <si>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</si>
  <si>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</si>
  <si>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</si>
  <si>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</si>
  <si>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</si>
  <si>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</si>
  <si>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</si>
  <si>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</si>
  <si>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</si>
  <si>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</si>
  <si>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</si>
  <si>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</si>
  <si>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</si>
  <si>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</si>
  <si>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</si>
  <si>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</si>
  <si>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</si>
  <si>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</si>
  <si>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</si>
  <si>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</si>
  <si>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</si>
  <si>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</si>
  <si>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</si>
  <si>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</si>
  <si>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</si>
  <si>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</si>
  <si>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</si>
  <si>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</si>
  <si>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</si>
  <si>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</si>
  <si>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</si>
  <si>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</si>
  <si>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</si>
  <si>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</si>
  <si>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</si>
  <si>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</si>
  <si>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</si>
  <si>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</si>
  <si>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</si>
  <si>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</si>
  <si>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</si>
  <si>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</si>
  <si>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</si>
  <si>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</si>
  <si>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</si>
  <si>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</si>
  <si>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</si>
  <si>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</si>
  <si>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</si>
  <si>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</si>
  <si>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</si>
  <si>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</si>
  <si>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</si>
  <si>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</si>
  <si>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</si>
  <si>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</si>
  <si>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</si>
  <si>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</si>
  <si>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</si>
  <si>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</si>
  <si>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</si>
  <si>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</si>
  <si>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</si>
  <si>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</si>
  <si>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</si>
  <si>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</si>
  <si>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</si>
  <si>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</si>
  <si>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</si>
  <si>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</si>
  <si>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</si>
  <si>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</si>
  <si>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</si>
  <si>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</si>
  <si>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</si>
  <si>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</si>
  <si>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</si>
  <si>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</si>
  <si>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</si>
  <si>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</si>
  <si>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</si>
  <si>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</si>
  <si>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</si>
  <si>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</si>
  <si>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</si>
  <si>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</si>
  <si>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</si>
  <si>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</si>
  <si>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</si>
  <si>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</si>
  <si>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</si>
  <si>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</si>
  <si>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</si>
  <si>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</si>
  <si>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</si>
  <si>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</si>
  <si>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</si>
  <si>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</si>
  <si>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</si>
  <si>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</si>
  <si>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</si>
  <si>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</si>
  <si>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</si>
  <si>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</si>
  <si>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</si>
  <si>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</si>
  <si>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</si>
  <si>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</si>
  <si>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</si>
  <si>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</si>
  <si>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</si>
  <si>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</si>
  <si>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</si>
  <si>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</si>
  <si>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</si>
  <si>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</si>
  <si>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</si>
  <si>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</si>
  <si>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</si>
  <si>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</si>
  <si>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</si>
  <si>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</si>
  <si>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</si>
  <si>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</si>
  <si>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</si>
  <si>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</si>
  <si>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</si>
  <si>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</si>
  <si>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</si>
  <si>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</si>
  <si>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</si>
  <si>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</si>
  <si>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</si>
  <si>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</si>
  <si>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</si>
  <si>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</si>
  <si>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</si>
  <si>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</si>
  <si>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</si>
  <si>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</si>
  <si>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</si>
  <si>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</si>
  <si>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</si>
  <si>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</si>
  <si>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</si>
  <si>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</si>
  <si>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</si>
  <si>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</si>
  <si>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</si>
  <si>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</si>
  <si>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</si>
  <si>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</si>
  <si>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</si>
  <si>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</si>
  <si>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</si>
  <si>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</si>
  <si>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</si>
  <si>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</si>
  <si>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</si>
  <si>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</si>
  <si>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</si>
  <si>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</si>
  <si>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</si>
  <si>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</si>
  <si>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</si>
  <si>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</si>
  <si>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</si>
  <si>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</si>
  <si>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</si>
  <si>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</si>
  <si>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</si>
  <si>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</si>
  <si>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</si>
  <si>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</si>
  <si>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</si>
  <si>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</si>
  <si>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</si>
  <si>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</si>
  <si>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</si>
  <si>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</si>
  <si>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</si>
  <si>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</si>
  <si>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</si>
  <si>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</si>
  <si>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</si>
  <si>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</si>
  <si>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</si>
  <si>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</si>
  <si>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</si>
  <si>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</si>
  <si>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</si>
  <si>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</si>
  <si>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</si>
  <si>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</si>
  <si>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</si>
  <si>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</si>
  <si>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</si>
  <si>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</si>
  <si>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</si>
  <si>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</si>
  <si>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</si>
  <si>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</si>
  <si>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</si>
  <si>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</si>
  <si>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</si>
  <si>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</si>
  <si>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</si>
  <si>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</si>
  <si>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</si>
  <si>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</si>
  <si>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</si>
  <si>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</si>
  <si>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</si>
  <si>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</si>
  <si>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</si>
  <si>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</si>
  <si>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</si>
  <si>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</si>
  <si>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</si>
  <si>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</si>
  <si>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</si>
  <si>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</si>
  <si>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</si>
  <si>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</si>
  <si>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</si>
  <si>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</si>
  <si>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</si>
  <si>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</si>
  <si>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</si>
  <si>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</si>
  <si>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</si>
  <si>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</si>
  <si>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</si>
  <si>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</si>
  <si>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</si>
  <si>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</si>
  <si>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</si>
  <si>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</si>
  <si>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</si>
  <si>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</si>
  <si>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</si>
  <si>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</si>
  <si>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</si>
  <si>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</si>
  <si>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</si>
  <si>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</si>
  <si>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</si>
  <si>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</si>
  <si>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</si>
  <si>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</si>
  <si>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</si>
  <si>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</si>
  <si>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</si>
  <si>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</si>
  <si>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</si>
  <si>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</si>
  <si>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</si>
  <si>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</si>
  <si>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</si>
  <si>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</si>
  <si>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</si>
  <si>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</si>
  <si>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</si>
  <si>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</si>
  <si>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</si>
  <si>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</si>
  <si>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</si>
  <si>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</si>
  <si>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</si>
  <si>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</si>
  <si>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</si>
  <si>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</si>
  <si>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</si>
  <si>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</si>
  <si>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</si>
  <si>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</si>
  <si>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</si>
  <si>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</si>
  <si>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</si>
  <si>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</si>
  <si>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</si>
  <si>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</si>
  <si>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</si>
  <si>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</si>
  <si>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</si>
  <si>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</si>
  <si>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</si>
  <si>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</si>
  <si>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</si>
  <si>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</si>
  <si>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</si>
  <si>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</si>
  <si>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</si>
  <si>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</si>
  <si>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</si>
  <si>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</si>
  <si>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</si>
  <si>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</si>
  <si>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</si>
  <si>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</si>
  <si>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</si>
  <si>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</si>
  <si>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</si>
  <si>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</si>
  <si>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</si>
  <si>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</si>
  <si>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</si>
  <si>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</si>
  <si>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</si>
  <si>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</si>
  <si>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</si>
  <si>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</si>
  <si>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</si>
  <si>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</si>
  <si>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</si>
  <si>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</si>
  <si>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</si>
  <si>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</si>
  <si>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</si>
  <si>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</si>
  <si>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</si>
  <si>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</si>
  <si>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</si>
  <si>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</si>
  <si>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</si>
  <si>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</si>
  <si>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</si>
  <si>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</si>
  <si>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</si>
  <si>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</si>
  <si>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</si>
  <si>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</si>
  <si>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</si>
  <si>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</si>
  <si>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</si>
  <si>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</si>
  <si>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</si>
  <si>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</si>
  <si>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</si>
  <si>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</si>
  <si>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</si>
  <si>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</si>
  <si>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</si>
  <si>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</si>
  <si>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</si>
  <si>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</si>
  <si>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</si>
  <si>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</si>
  <si>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</si>
  <si>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</si>
  <si>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</si>
  <si>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</si>
  <si>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</si>
  <si>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</si>
  <si>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</si>
  <si>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</si>
  <si>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</si>
  <si>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</si>
  <si>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</si>
  <si>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</si>
  <si>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</si>
  <si>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</si>
  <si>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</si>
  <si>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</si>
  <si>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</si>
  <si>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</si>
  <si>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</si>
  <si>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</si>
  <si>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</si>
  <si>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</si>
  <si>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</si>
  <si>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</si>
  <si>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</si>
  <si>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</si>
  <si>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</si>
  <si>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</si>
  <si>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</si>
  <si>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</si>
  <si>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</si>
  <si>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</si>
  <si>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</si>
  <si>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</si>
  <si>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</si>
  <si>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</si>
  <si>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</si>
  <si>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</si>
  <si>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</si>
  <si>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</si>
  <si>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</si>
  <si>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</si>
  <si>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</si>
  <si>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</si>
  <si>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</si>
  <si>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</si>
  <si>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</si>
  <si>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</si>
  <si>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</si>
  <si>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</si>
  <si>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</si>
  <si>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</si>
  <si>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</si>
  <si>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</si>
  <si>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</si>
  <si>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</si>
  <si>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</si>
  <si>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</si>
  <si>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</si>
  <si>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</si>
  <si>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</si>
  <si>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</si>
  <si>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</si>
  <si>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</si>
  <si>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</si>
  <si>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</si>
  <si>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</si>
  <si>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</si>
  <si>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</si>
  <si>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</si>
  <si>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</si>
  <si>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</si>
  <si>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</si>
  <si>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</si>
  <si>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</si>
  <si>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</si>
  <si>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</si>
  <si>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</si>
  <si>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</si>
  <si>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</si>
  <si>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</si>
  <si>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</si>
  <si>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</si>
  <si>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</si>
  <si>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</si>
  <si>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</si>
  <si>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</si>
  <si>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</si>
  <si>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</si>
  <si>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</si>
  <si>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</si>
  <si>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</si>
  <si>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</si>
  <si>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</si>
  <si>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</si>
  <si>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</si>
  <si>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</si>
  <si>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</si>
  <si>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</si>
  <si>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</si>
  <si>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</si>
  <si>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</si>
  <si>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</si>
  <si>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</si>
  <si>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</si>
  <si>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</si>
  <si>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</si>
  <si>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</si>
  <si>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</si>
  <si>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</si>
  <si>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</si>
  <si>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</si>
  <si>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</si>
  <si>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</si>
  <si>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</si>
  <si>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</si>
  <si>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</si>
  <si>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</si>
  <si>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</si>
  <si>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</si>
  <si>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</si>
  <si>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</si>
  <si>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</si>
  <si>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</si>
  <si>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</si>
  <si>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</si>
  <si>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</si>
  <si>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</si>
  <si>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</si>
  <si>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</si>
  <si>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</si>
  <si>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</si>
  <si>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</si>
  <si>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</si>
  <si>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</si>
  <si>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</si>
  <si>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</si>
  <si>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</si>
  <si>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</si>
  <si>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</si>
  <si>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</si>
  <si>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</si>
  <si>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</si>
  <si>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</si>
  <si>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</si>
  <si>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</si>
  <si>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</si>
  <si>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</si>
  <si>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</si>
  <si>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</si>
  <si>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</si>
  <si>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</si>
  <si>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</si>
  <si>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</si>
  <si>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</si>
  <si>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</si>
  <si>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</si>
  <si>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</si>
  <si>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</si>
  <si>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</si>
  <si>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</si>
  <si>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</si>
  <si>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</si>
  <si>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</si>
  <si>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</si>
  <si>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</si>
  <si>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</si>
  <si>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</si>
  <si>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</si>
  <si>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</si>
  <si>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</si>
  <si>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</si>
  <si>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</si>
  <si>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</si>
  <si>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</si>
  <si>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</si>
  <si>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</si>
  <si>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</si>
  <si>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</si>
  <si>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</si>
  <si>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</si>
  <si>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</si>
  <si>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</si>
  <si>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</si>
  <si>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</si>
  <si>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</si>
  <si>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</si>
  <si>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</si>
  <si>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</si>
  <si>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</si>
  <si>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</si>
  <si>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</si>
  <si>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</si>
  <si>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</si>
  <si>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</si>
  <si>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</si>
  <si>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</si>
  <si>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</si>
  <si>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</si>
  <si>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</si>
  <si>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</si>
  <si>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</si>
  <si>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</si>
  <si>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</si>
  <si>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</si>
  <si>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</si>
  <si>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</si>
  <si>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</si>
  <si>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</si>
  <si>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</si>
  <si>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</si>
  <si>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</si>
  <si>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</si>
  <si>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</si>
  <si>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</si>
  <si>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</si>
  <si>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</si>
  <si>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</si>
  <si>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</si>
  <si>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</si>
  <si>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</si>
  <si>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</si>
  <si>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</si>
  <si>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</si>
  <si>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</si>
  <si>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</si>
  <si>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</si>
  <si>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</si>
  <si>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</si>
  <si>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</si>
  <si>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</si>
  <si>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</si>
  <si>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</si>
  <si>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</si>
  <si>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</si>
  <si>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</si>
  <si>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</si>
  <si>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</si>
  <si>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</si>
  <si>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</si>
  <si>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</si>
  <si>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</si>
  <si>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</si>
  <si>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</si>
  <si>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</si>
  <si>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</si>
  <si>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</si>
  <si>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</si>
  <si>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</si>
  <si>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</si>
  <si>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</si>
  <si>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</si>
  <si>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</si>
  <si>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</si>
  <si>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</si>
  <si>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</si>
  <si>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</si>
  <si>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</si>
  <si>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</si>
  <si>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</si>
  <si>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</si>
  <si>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</si>
  <si>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</si>
  <si>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</si>
  <si>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</si>
  <si>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</si>
  <si>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</si>
  <si>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</si>
  <si>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</si>
  <si>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</si>
  <si>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</si>
  <si>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</si>
  <si>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</si>
  <si>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</si>
  <si>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</si>
  <si>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</si>
  <si>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</si>
  <si>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</si>
  <si>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</si>
  <si>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</si>
  <si>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</si>
  <si>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</si>
  <si>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</si>
  <si>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</si>
  <si>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</si>
  <si>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</si>
  <si>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</si>
  <si>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</si>
  <si>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</si>
  <si>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</si>
  <si>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</si>
  <si>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</si>
  <si>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</si>
  <si>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</si>
  <si>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</si>
  <si>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</si>
  <si>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</si>
  <si>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</si>
  <si>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</si>
  <si>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</si>
  <si>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</si>
  <si>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</si>
  <si>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</si>
  <si>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</si>
  <si>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</si>
  <si>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</si>
  <si>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</si>
  <si>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</si>
  <si>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</si>
  <si>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</si>
  <si>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</si>
  <si>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</si>
  <si>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</si>
  <si>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</si>
  <si>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</si>
  <si>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</si>
  <si>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</si>
  <si>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</si>
  <si>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</si>
  <si>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</si>
  <si>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</si>
  <si>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</si>
  <si>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</si>
  <si>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</si>
  <si>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</si>
  <si>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</si>
  <si>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</si>
  <si>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</si>
  <si>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</si>
  <si>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</si>
  <si>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</si>
  <si>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</si>
  <si>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</si>
  <si>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</si>
  <si>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</si>
  <si>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</si>
  <si>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</si>
  <si>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</si>
  <si>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</si>
  <si>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</si>
  <si>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</si>
  <si>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</si>
  <si>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</si>
  <si>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</si>
  <si>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</si>
  <si>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</si>
  <si>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</si>
  <si>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</si>
  <si>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</si>
  <si>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</si>
  <si>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</si>
  <si>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</si>
  <si>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</si>
  <si>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</si>
  <si>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</si>
  <si>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</si>
  <si>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</si>
  <si>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</si>
  <si>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</si>
  <si>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</si>
  <si>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</si>
  <si>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</si>
  <si>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</si>
  <si>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</si>
  <si>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</si>
  <si>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</si>
  <si>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</si>
  <si>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</si>
  <si>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</si>
  <si>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</si>
  <si>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</si>
  <si>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</si>
  <si>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</si>
  <si>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</si>
  <si>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</si>
  <si>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</si>
  <si>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</si>
  <si>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</si>
  <si>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</si>
  <si>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</si>
  <si>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</si>
  <si>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</si>
  <si>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</si>
  <si>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</si>
  <si>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</si>
  <si>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</si>
  <si>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</si>
  <si>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</si>
  <si>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</si>
  <si>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</si>
  <si>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</si>
  <si>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</si>
  <si>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</si>
  <si>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</si>
  <si>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</si>
  <si>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</si>
  <si>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</si>
  <si>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</si>
  <si>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</si>
  <si>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</si>
  <si>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</si>
  <si>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</si>
  <si>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</si>
  <si>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</si>
  <si>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</si>
  <si>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</si>
  <si>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</si>
  <si>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</si>
  <si>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</si>
  <si>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</si>
  <si>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</si>
  <si>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</si>
  <si>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</si>
  <si>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</si>
  <si>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</si>
  <si>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</si>
  <si>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</si>
  <si>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</si>
  <si>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</si>
  <si>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</si>
  <si>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</si>
  <si>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</si>
  <si>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</si>
  <si>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</si>
  <si>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</si>
  <si>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</si>
  <si>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</si>
  <si>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</si>
  <si>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</si>
  <si>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</si>
  <si>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</si>
  <si>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</si>
  <si>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</si>
  <si>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</si>
  <si>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</si>
  <si>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</si>
  <si>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</si>
  <si>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</si>
  <si>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</si>
  <si>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</si>
  <si>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</si>
  <si>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</si>
  <si>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</si>
  <si>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</si>
  <si>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</si>
  <si>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</si>
  <si>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</si>
  <si>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</si>
  <si>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</si>
  <si>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</si>
  <si>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</si>
  <si>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</si>
  <si>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</si>
  <si>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</si>
  <si>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</si>
  <si>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</si>
  <si>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</si>
  <si>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</si>
  <si>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</si>
  <si>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</si>
  <si>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</si>
  <si>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</si>
  <si>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</si>
  <si>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</si>
  <si>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</si>
  <si>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</si>
  <si>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</si>
  <si>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</si>
  <si>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</si>
  <si>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</si>
  <si>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</si>
  <si>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</si>
  <si>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</si>
  <si>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</si>
  <si>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</si>
  <si>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</si>
  <si>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</si>
  <si>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</si>
  <si>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</si>
  <si>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</si>
  <si>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</si>
  <si>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</si>
  <si>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</si>
  <si>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</si>
  <si>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</si>
  <si>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</si>
  <si>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</si>
  <si>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</si>
  <si>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</si>
  <si>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</si>
  <si>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</si>
  <si>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</si>
  <si>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</si>
  <si>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</si>
  <si>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</si>
  <si>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</si>
  <si>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</si>
  <si>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</si>
  <si>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</si>
  <si>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</si>
  <si>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</si>
  <si>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</si>
  <si>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</si>
  <si>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</si>
  <si>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</si>
  <si>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</si>
  <si>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</si>
  <si>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</si>
  <si>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</si>
  <si>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</si>
  <si>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</si>
  <si>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</si>
  <si>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</si>
  <si>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</si>
  <si>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</si>
  <si>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</si>
  <si>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</si>
  <si>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</si>
  <si>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</si>
  <si>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</si>
  <si>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</si>
  <si>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</si>
  <si>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</si>
  <si>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</si>
  <si>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</si>
  <si>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</si>
  <si>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</si>
  <si>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</si>
  <si>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</si>
  <si>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</si>
  <si>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</si>
  <si>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</si>
  <si>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</si>
  <si>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</si>
  <si>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</si>
  <si>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</si>
  <si>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</si>
  <si>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</si>
  <si>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</si>
  <si>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</si>
  <si>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</si>
  <si>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</si>
  <si>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</si>
  <si>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</si>
  <si>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</si>
  <si>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</si>
  <si>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</si>
  <si>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</si>
  <si>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</si>
  <si>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</si>
  <si>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</si>
  <si>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</si>
  <si>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</si>
  <si>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</si>
  <si>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</si>
  <si>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</si>
  <si>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</si>
  <si>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</si>
  <si>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</si>
  <si>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</si>
  <si>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</si>
  <si>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</si>
  <si>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</si>
  <si>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</si>
  <si>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</si>
  <si>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</si>
  <si>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</si>
  <si>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</si>
  <si>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</si>
  <si>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</si>
  <si>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</si>
  <si>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</si>
  <si>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</si>
  <si>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</si>
  <si>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</si>
  <si>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</si>
  <si>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</si>
  <si>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</si>
  <si>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</si>
  <si>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</si>
  <si>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</si>
  <si>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</si>
  <si>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</si>
  <si>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</si>
  <si>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</si>
  <si>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</si>
  <si>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</si>
  <si>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</si>
  <si>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</si>
  <si>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</si>
  <si>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</si>
  <si>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</si>
  <si>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</si>
  <si>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</si>
  <si>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</si>
  <si>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</si>
  <si>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</si>
  <si>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</si>
  <si>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</si>
  <si>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</si>
  <si>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</si>
  <si>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</si>
  <si>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</si>
  <si>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</si>
  <si>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</si>
  <si>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</si>
  <si>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</si>
  <si>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</si>
  <si>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</si>
  <si>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</si>
  <si>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</si>
  <si>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</si>
  <si>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</si>
  <si>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</si>
  <si>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</si>
  <si>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</si>
  <si>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</si>
  <si>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</si>
  <si>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</si>
  <si>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</si>
  <si>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</si>
  <si>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</si>
  <si>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</si>
  <si>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</si>
  <si>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</si>
  <si>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</si>
  <si>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</si>
  <si>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</si>
  <si>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</si>
  <si>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</si>
  <si>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</si>
  <si>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</si>
  <si>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</si>
  <si>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</si>
  <si>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</si>
  <si>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</si>
  <si>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</si>
  <si>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</si>
  <si>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</si>
  <si>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</si>
  <si>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</si>
  <si>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</si>
  <si>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</si>
  <si>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</si>
  <si>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</si>
  <si>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</si>
  <si>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</si>
  <si>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</si>
  <si>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</si>
  <si>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</si>
  <si>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</si>
  <si>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</si>
  <si>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</si>
  <si>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</si>
  <si>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</si>
  <si>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</si>
  <si>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</si>
  <si>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</si>
  <si>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</si>
  <si>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</si>
  <si>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</si>
  <si>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</si>
  <si>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</si>
  <si>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</si>
  <si>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</si>
  <si>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</si>
  <si>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</si>
  <si>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</si>
  <si>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</si>
  <si>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</si>
  <si>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</si>
  <si>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</si>
  <si>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</si>
  <si>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</si>
  <si>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</si>
  <si>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</si>
  <si>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</si>
  <si>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</si>
  <si>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</si>
  <si>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</si>
  <si>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</si>
  <si>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</si>
  <si>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</si>
  <si>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</si>
  <si>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</si>
  <si>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</si>
  <si>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</si>
  <si>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</si>
  <si>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</si>
  <si>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</si>
  <si>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</si>
  <si>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</si>
  <si>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</si>
  <si>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</si>
  <si>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</si>
  <si>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</si>
  <si>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</si>
  <si>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</si>
  <si>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</si>
  <si>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</si>
  <si>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</si>
  <si>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</si>
  <si>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</si>
  <si>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</si>
  <si>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</si>
  <si>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</si>
  <si>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</si>
  <si>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</si>
  <si>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</si>
  <si>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</si>
  <si>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</si>
  <si>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</si>
  <si>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</si>
  <si>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</si>
  <si>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</si>
  <si>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</si>
  <si>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</si>
  <si>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</si>
  <si>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</si>
  <si>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</si>
  <si>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</si>
  <si>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</si>
  <si>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</si>
  <si>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</si>
  <si>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</si>
  <si>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</si>
  <si>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</si>
  <si>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</si>
  <si>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</si>
  <si>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</si>
  <si>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</si>
  <si>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</si>
  <si>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</si>
  <si>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</si>
  <si>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</si>
  <si>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</si>
  <si>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</si>
  <si>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</si>
  <si>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</si>
  <si>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</si>
  <si>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</si>
  <si>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</si>
  <si>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</si>
  <si>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</si>
  <si>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</si>
  <si>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</si>
  <si>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</si>
  <si>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</si>
  <si>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</si>
  <si>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</si>
  <si>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</si>
  <si>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</si>
  <si>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</si>
  <si>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</si>
  <si>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</si>
  <si>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</si>
  <si>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</si>
  <si>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</si>
  <si>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</si>
  <si>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</si>
  <si>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</si>
  <si>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</si>
  <si>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</si>
  <si>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</si>
  <si>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</si>
  <si>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</si>
  <si>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</si>
  <si>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</si>
  <si>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</si>
  <si>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</si>
  <si>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</si>
  <si>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</si>
  <si>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</si>
  <si>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</si>
  <si>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</si>
  <si>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</si>
  <si>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</si>
  <si>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</si>
  <si>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</si>
  <si>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</si>
  <si>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</si>
  <si>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</si>
  <si>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</si>
  <si>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</si>
  <si>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</si>
  <si>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</si>
  <si>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</si>
  <si>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</si>
  <si>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</si>
  <si>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</si>
  <si>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</si>
  <si>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</si>
  <si>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</si>
  <si>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</si>
  <si>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</si>
  <si>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</si>
  <si>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</si>
  <si>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</si>
  <si>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</si>
  <si>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</si>
  <si>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</si>
  <si>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</si>
  <si>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</si>
  <si>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</si>
  <si>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</si>
  <si>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</si>
  <si>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</si>
  <si>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</si>
  <si>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</si>
  <si>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</si>
  <si>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</si>
  <si>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</si>
  <si>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</si>
  <si>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</si>
  <si>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</si>
  <si>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</si>
  <si>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</si>
  <si>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</si>
  <si>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</si>
  <si>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</si>
  <si>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</si>
  <si>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</si>
  <si>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</si>
  <si>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</si>
  <si>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</si>
  <si>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</si>
  <si>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</si>
  <si>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</si>
  <si>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</si>
  <si>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</si>
  <si>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</si>
  <si>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</si>
  <si>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</si>
  <si>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</si>
  <si>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</si>
  <si>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</si>
  <si>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</si>
  <si>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</si>
  <si>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</si>
  <si>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</si>
  <si>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</si>
  <si>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</si>
  <si>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</si>
  <si>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</si>
  <si>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</si>
  <si>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</si>
  <si>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</si>
  <si>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</si>
  <si>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</si>
  <si>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</si>
  <si>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</si>
  <si>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</si>
  <si>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</si>
  <si>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</si>
  <si>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</si>
  <si>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</si>
  <si>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</si>
  <si>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</si>
  <si>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</si>
  <si>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</si>
  <si>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</si>
  <si>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</si>
  <si>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</si>
  <si>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</si>
  <si>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</si>
  <si>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</si>
  <si>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</si>
  <si>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</si>
  <si>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</si>
  <si>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</si>
  <si>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</si>
  <si>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</si>
  <si>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</si>
  <si>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</si>
  <si>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</si>
  <si>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</si>
  <si>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</si>
  <si>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</si>
  <si>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</si>
  <si>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</si>
  <si>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</si>
  <si>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</si>
  <si>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</si>
  <si>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</si>
  <si>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</si>
  <si>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</si>
  <si>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</si>
  <si>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</si>
  <si>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</si>
  <si>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</si>
  <si>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</si>
  <si>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</si>
  <si>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</si>
  <si>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</si>
  <si>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</si>
  <si>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</si>
  <si>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</si>
  <si>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</si>
  <si>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</si>
  <si>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</si>
  <si>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</si>
  <si>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</si>
  <si>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</si>
  <si>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</si>
  <si>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</si>
  <si>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</si>
  <si>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</si>
  <si>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</si>
  <si>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</si>
  <si>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</si>
  <si>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</si>
  <si>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</si>
  <si>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</si>
  <si>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</si>
  <si>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</si>
  <si>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</si>
  <si>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</si>
  <si>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</si>
  <si>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</si>
  <si>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</si>
  <si>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</si>
  <si>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</si>
  <si>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</si>
  <si>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</si>
  <si>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</si>
  <si>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</si>
  <si>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</si>
  <si>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</si>
  <si>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</si>
  <si>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</si>
  <si>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</si>
  <si>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</si>
  <si>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</si>
  <si>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</si>
  <si>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</si>
  <si>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</si>
  <si>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</si>
  <si>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</si>
  <si>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</si>
  <si>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</si>
  <si>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</si>
  <si>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</si>
  <si>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</si>
  <si>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</si>
  <si>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</si>
  <si>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</si>
  <si>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</si>
  <si>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</si>
  <si>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</si>
  <si>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</si>
  <si>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</si>
  <si>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</si>
  <si>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</si>
  <si>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</si>
  <si>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</si>
  <si>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</si>
  <si>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</si>
  <si>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</si>
  <si>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</si>
  <si>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</si>
  <si>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</si>
  <si>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</si>
  <si>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</si>
  <si>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</si>
  <si>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</si>
  <si>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</si>
  <si>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</si>
  <si>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</si>
  <si>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</si>
  <si>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</si>
  <si>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</si>
  <si>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</si>
  <si>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</si>
  <si>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</si>
  <si>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</si>
  <si>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</si>
  <si>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</si>
  <si>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</si>
  <si>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</si>
  <si>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</si>
  <si>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</si>
  <si>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</si>
  <si>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</si>
  <si>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</si>
  <si>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</si>
  <si>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</si>
  <si>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</si>
  <si>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</si>
  <si>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</si>
  <si>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</si>
  <si>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</si>
  <si>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</si>
  <si>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</si>
  <si>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</si>
  <si>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</si>
  <si>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</si>
  <si>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</si>
  <si>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</si>
  <si>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</si>
  <si>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</si>
  <si>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</si>
  <si>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</si>
  <si>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</si>
  <si>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</si>
  <si>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</si>
  <si>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</si>
  <si>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</si>
  <si>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</si>
  <si>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</si>
  <si>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</si>
  <si>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</si>
  <si>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</si>
  <si>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</si>
  <si>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</si>
  <si>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</si>
  <si>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</si>
  <si>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</si>
  <si>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</si>
  <si>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</si>
  <si>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</si>
  <si>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</si>
  <si>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</si>
  <si>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</si>
  <si>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</si>
  <si>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</si>
  <si>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</si>
  <si>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</si>
  <si>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</si>
  <si>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</si>
  <si>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</si>
  <si>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</si>
  <si>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</si>
  <si>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</si>
  <si>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</si>
  <si>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</si>
  <si>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</si>
  <si>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</si>
  <si>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</si>
  <si>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</si>
  <si>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</si>
  <si>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</si>
  <si>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</si>
  <si>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</si>
  <si>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</si>
  <si>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</si>
  <si>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</si>
  <si>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</si>
  <si>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</si>
  <si>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</si>
  <si>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</si>
  <si>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</si>
  <si>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</si>
  <si>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</si>
  <si>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</si>
  <si>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</si>
  <si>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</si>
  <si>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</si>
  <si>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</si>
  <si>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</si>
  <si>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</si>
  <si>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</si>
  <si>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</si>
  <si>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</si>
  <si>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</si>
  <si>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</si>
  <si>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</si>
  <si>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</si>
  <si>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</si>
  <si>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</si>
  <si>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</si>
  <si>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</si>
  <si>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</si>
  <si>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</si>
  <si>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</si>
  <si>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</si>
  <si>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</si>
  <si>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</si>
  <si>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</si>
  <si>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</si>
  <si>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</si>
  <si>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</si>
  <si>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</si>
  <si>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</si>
  <si>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</si>
  <si>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</si>
  <si>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</si>
  <si>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</si>
  <si>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</si>
  <si>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</si>
  <si>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</si>
  <si>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</si>
  <si>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</si>
  <si>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</si>
  <si>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</si>
  <si>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</si>
  <si>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</si>
  <si>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</si>
  <si>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</si>
  <si>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</si>
  <si>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</si>
  <si>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</si>
  <si>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</si>
  <si>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</si>
  <si>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</si>
  <si>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</si>
  <si>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</si>
  <si>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</si>
  <si>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</si>
  <si>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</si>
  <si>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</si>
  <si>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</si>
  <si>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</si>
  <si>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</si>
  <si>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</si>
  <si>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</si>
  <si>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</si>
  <si>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</si>
  <si>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</si>
  <si>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</si>
  <si>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</si>
  <si>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</si>
  <si>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</si>
  <si>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</si>
  <si>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</si>
  <si>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</si>
  <si>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</si>
  <si>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</si>
  <si>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</si>
  <si>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</si>
  <si>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</si>
  <si>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</si>
  <si>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</si>
  <si>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</si>
  <si>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</si>
  <si>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</si>
  <si>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</si>
  <si>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</si>
  <si>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</si>
  <si>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</si>
  <si>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</si>
  <si>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</si>
  <si>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</si>
  <si>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</si>
  <si>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</si>
  <si>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</si>
  <si>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</si>
  <si>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</si>
  <si>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</si>
  <si>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</si>
  <si>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</si>
  <si>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</si>
  <si>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</si>
  <si>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</si>
  <si>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</si>
  <si>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</si>
  <si>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</si>
  <si>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</si>
  <si>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</si>
  <si>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</si>
  <si>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</si>
  <si>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</si>
  <si>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</si>
  <si>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</si>
  <si>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</si>
  <si>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</si>
  <si>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</si>
  <si>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</si>
  <si>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</si>
  <si>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</si>
  <si>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</si>
  <si>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</si>
  <si>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</si>
  <si>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</si>
  <si>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</si>
  <si>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</si>
  <si>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</si>
  <si>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</si>
  <si>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</si>
  <si>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</si>
  <si>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</si>
  <si>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</si>
  <si>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</si>
  <si>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</si>
  <si>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</si>
  <si>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</si>
  <si>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</si>
  <si>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</si>
  <si>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</si>
  <si>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</si>
  <si>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</si>
  <si>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</si>
  <si>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</si>
  <si>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</si>
  <si>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</si>
  <si>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</si>
  <si>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</si>
  <si>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</si>
  <si>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</si>
  <si>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</si>
  <si>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</si>
  <si>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</si>
  <si>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</si>
  <si>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</si>
  <si>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</si>
  <si>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</si>
  <si>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</si>
  <si>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</si>
  <si>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</si>
  <si>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</si>
  <si>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</si>
  <si>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</si>
  <si>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</si>
  <si>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</si>
  <si>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</si>
  <si>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</si>
  <si>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</si>
  <si>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</si>
  <si>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</si>
  <si>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</si>
  <si>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</si>
  <si>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</si>
  <si>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</si>
  <si>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</si>
  <si>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</si>
  <si>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</si>
  <si>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</si>
  <si>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</si>
  <si>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</si>
  <si>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</si>
  <si>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</si>
  <si>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</si>
  <si>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</si>
  <si>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</si>
  <si>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</si>
  <si>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</si>
  <si>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</si>
  <si>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</si>
  <si>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</si>
  <si>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</si>
  <si>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</si>
  <si>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</si>
  <si>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</si>
  <si>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</si>
  <si>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</si>
  <si>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</si>
  <si>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</si>
  <si>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</si>
  <si>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</si>
  <si>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</si>
  <si>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</si>
  <si>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</si>
  <si>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</si>
  <si>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</si>
  <si>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</si>
  <si>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</si>
  <si>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</si>
  <si>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</si>
  <si>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</si>
  <si>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</si>
  <si>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</si>
  <si>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</si>
  <si>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</si>
  <si>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</si>
  <si>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</si>
  <si>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</si>
  <si>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</si>
  <si>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</si>
  <si>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</si>
  <si>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</si>
  <si>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</si>
  <si>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</si>
  <si>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</si>
  <si>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</si>
  <si>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</si>
  <si>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</si>
  <si>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</si>
  <si>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</si>
  <si>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</si>
  <si>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</si>
  <si>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</si>
  <si>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</si>
  <si>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</si>
  <si>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</si>
  <si>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</si>
  <si>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</si>
  <si>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</si>
  <si>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</si>
  <si>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</si>
  <si>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</si>
  <si>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</si>
  <si>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</si>
  <si>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</si>
  <si>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</si>
  <si>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</si>
  <si>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</si>
  <si>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</si>
  <si>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</si>
  <si>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</si>
  <si>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</si>
  <si>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</si>
  <si>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</si>
  <si>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</si>
  <si>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</si>
  <si>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</si>
  <si>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</si>
  <si>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</si>
  <si>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</si>
  <si>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</si>
  <si>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</si>
  <si>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</si>
  <si>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</si>
  <si>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</si>
  <si>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</si>
  <si>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</si>
  <si>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</si>
  <si>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</si>
  <si>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</si>
  <si>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</si>
  <si>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</si>
  <si>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</si>
  <si>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</si>
  <si>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</si>
  <si>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</si>
  <si>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</si>
  <si>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</si>
  <si>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</si>
  <si>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</si>
  <si>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</si>
  <si>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</si>
  <si>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</si>
  <si>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</si>
  <si>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</si>
  <si>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</si>
  <si>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</si>
  <si>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</si>
  <si>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</si>
  <si>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</si>
  <si>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</si>
  <si>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</si>
  <si>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</si>
  <si>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</si>
  <si>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</si>
  <si>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</si>
  <si>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</si>
  <si>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</si>
  <si>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</si>
  <si>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</si>
  <si>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</si>
  <si>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</si>
  <si>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</si>
  <si>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</si>
  <si>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</si>
  <si>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</si>
  <si>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</si>
  <si>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</si>
  <si>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</si>
  <si>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</si>
  <si>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</si>
  <si>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</si>
  <si>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</si>
  <si>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</si>
  <si>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</si>
  <si>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</si>
  <si>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</si>
  <si>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</si>
  <si>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</si>
  <si>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</si>
  <si>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</si>
  <si>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</si>
  <si>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</si>
  <si>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</si>
  <si>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</si>
  <si>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</si>
  <si>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</si>
  <si>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</si>
  <si>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</si>
  <si>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</si>
  <si>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</si>
  <si>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</si>
  <si>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</si>
  <si>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</si>
  <si>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</si>
  <si>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</si>
  <si>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</si>
  <si>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</si>
  <si>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</si>
  <si>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</si>
  <si>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</si>
  <si>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</si>
  <si>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</si>
  <si>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</si>
  <si>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</si>
  <si>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</si>
  <si>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</si>
  <si>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</si>
  <si>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</si>
  <si>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</si>
  <si>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</si>
  <si>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</si>
  <si>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</si>
  <si>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</si>
  <si>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</si>
  <si>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</si>
  <si>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</si>
  <si>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</si>
  <si>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</si>
  <si>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</si>
  <si>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</si>
  <si>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</si>
  <si>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</si>
  <si>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</si>
  <si>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</si>
  <si>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</si>
  <si>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</si>
  <si>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</si>
  <si>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</si>
  <si>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</si>
  <si>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</si>
  <si>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</si>
  <si>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</si>
  <si>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</si>
  <si>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</si>
  <si>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</si>
  <si>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</si>
  <si>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</si>
  <si>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</si>
  <si>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</si>
  <si>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</si>
  <si>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</si>
  <si>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</si>
  <si>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</si>
  <si>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</si>
  <si>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</si>
  <si>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</si>
  <si>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</si>
  <si>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</si>
  <si>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</si>
  <si>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</si>
  <si>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</si>
  <si>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</si>
  <si>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</si>
  <si>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</si>
  <si>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</si>
  <si>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</si>
  <si>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</si>
  <si>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</si>
  <si>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</si>
  <si>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</si>
  <si>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</si>
  <si>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</si>
  <si>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</si>
  <si>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</si>
  <si>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</si>
  <si>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</si>
  <si>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</si>
  <si>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</si>
  <si>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</si>
  <si>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</si>
  <si>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</si>
  <si>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</si>
  <si>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</si>
  <si>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</si>
  <si>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</si>
  <si>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</si>
  <si>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</si>
  <si>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</si>
  <si>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</si>
  <si>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</si>
  <si>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</si>
  <si>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</si>
  <si>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</si>
  <si>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</si>
  <si>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</si>
  <si>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</si>
  <si>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</si>
  <si>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</si>
  <si>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</si>
  <si>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</si>
  <si>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</si>
  <si>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</si>
  <si>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</si>
  <si>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</si>
  <si>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</si>
  <si>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</si>
  <si>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</si>
  <si>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</si>
  <si>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</si>
  <si>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</si>
  <si>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</si>
  <si>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</si>
  <si>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</si>
  <si>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</si>
  <si>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</si>
  <si>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</si>
  <si>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</si>
  <si>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</si>
  <si>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</si>
  <si>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</si>
  <si>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</si>
  <si>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</si>
  <si>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</si>
  <si>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</si>
  <si>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</si>
  <si>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</si>
  <si>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</si>
  <si>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</si>
  <si>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</si>
  <si>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</si>
  <si>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</si>
  <si>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</si>
  <si>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</si>
  <si>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</si>
  <si>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</si>
  <si>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</si>
  <si>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</si>
  <si>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</si>
  <si>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</si>
  <si>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</si>
  <si>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</si>
  <si>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</si>
  <si>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</si>
  <si>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</si>
  <si>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</si>
  <si>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</si>
  <si>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</si>
  <si>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</si>
  <si>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</si>
  <si>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</si>
  <si>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</si>
  <si>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</si>
  <si>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</si>
  <si>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</si>
  <si>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</si>
  <si>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</si>
  <si>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</si>
  <si>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</si>
  <si>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</si>
  <si>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</si>
  <si>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</si>
  <si>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</si>
  <si>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</si>
  <si>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</si>
  <si>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</si>
  <si>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</si>
  <si>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</si>
  <si>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</si>
  <si>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</si>
  <si>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</si>
  <si>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</si>
  <si>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</si>
  <si>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</si>
  <si>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</si>
  <si>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</si>
  <si>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</si>
  <si>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</si>
  <si>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</si>
  <si>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</si>
  <si>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</si>
  <si>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</si>
  <si>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</si>
  <si>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</si>
  <si>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</si>
  <si>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</si>
  <si>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</si>
  <si>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</si>
  <si>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</si>
  <si>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</si>
  <si>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</si>
  <si>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</si>
  <si>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</si>
  <si>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</si>
  <si>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</si>
  <si>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</si>
  <si>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</si>
  <si>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</si>
  <si>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</si>
  <si>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</si>
  <si>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</si>
  <si>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</si>
  <si>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</si>
  <si>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</si>
  <si>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</si>
  <si>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</si>
  <si>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</si>
  <si>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</si>
  <si>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</si>
  <si>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</si>
  <si>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</si>
  <si>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</si>
  <si>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</si>
  <si>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</si>
  <si>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</si>
  <si>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</si>
  <si>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</si>
  <si>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</si>
  <si>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</si>
  <si>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</si>
  <si>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</si>
  <si>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</si>
  <si>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</si>
  <si>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</si>
  <si>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</si>
  <si>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</si>
  <si>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</si>
  <si>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</si>
  <si>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</si>
  <si>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</si>
  <si>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</si>
  <si>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</si>
  <si>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</si>
  <si>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</si>
  <si>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</si>
  <si>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</si>
  <si>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</si>
  <si>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</si>
  <si>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</si>
  <si>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</si>
  <si>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</si>
  <si>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</si>
  <si>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</si>
  <si>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</si>
  <si>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</si>
  <si>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</si>
  <si>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</si>
  <si>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</si>
  <si>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</si>
  <si>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</si>
  <si>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</si>
  <si>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</si>
  <si>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</si>
  <si>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</si>
  <si>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</si>
  <si>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</si>
  <si>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</si>
  <si>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</si>
  <si>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</si>
  <si>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</si>
  <si>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</si>
  <si>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</si>
  <si>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</si>
  <si>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</si>
  <si>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</si>
  <si>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</si>
  <si>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</si>
  <si>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</si>
  <si>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</si>
  <si>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</si>
  <si>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</si>
  <si>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</si>
  <si>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</si>
  <si>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</si>
  <si>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</si>
  <si>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</si>
  <si>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</si>
  <si>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</si>
  <si>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</si>
  <si>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</si>
  <si>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</si>
  <si>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</si>
  <si>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</si>
  <si>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</si>
  <si>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</si>
  <si>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</si>
  <si>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</si>
  <si>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</si>
  <si>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</si>
  <si>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</si>
  <si>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</si>
  <si>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</si>
  <si>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</si>
  <si>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</si>
  <si>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</si>
  <si>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</si>
  <si>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</si>
  <si>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</si>
  <si>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</si>
  <si>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</si>
  <si>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</si>
  <si>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</si>
  <si>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</si>
  <si>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</si>
  <si>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</si>
  <si>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</si>
  <si>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</si>
  <si>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</si>
  <si>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</si>
  <si>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</si>
  <si>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</si>
  <si>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</si>
  <si>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</si>
  <si>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</si>
  <si>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</si>
  <si>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</si>
  <si>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</si>
  <si>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</si>
  <si>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</si>
  <si>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</si>
  <si>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</si>
  <si>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</si>
  <si>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</si>
  <si>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</si>
  <si>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</si>
  <si>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</si>
  <si>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</si>
  <si>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</si>
  <si>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</si>
  <si>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</si>
  <si>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</si>
  <si>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</si>
  <si>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</si>
  <si>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</si>
  <si>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</si>
  <si>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</si>
  <si>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</si>
  <si>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</si>
  <si>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</si>
  <si>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</si>
  <si>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</si>
  <si>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</si>
  <si>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</si>
  <si>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</si>
  <si>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</si>
  <si>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</si>
  <si>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</si>
  <si>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</si>
  <si>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</si>
  <si>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</si>
  <si>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</si>
  <si>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</si>
  <si>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</si>
  <si>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</si>
  <si>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</si>
  <si>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</si>
  <si>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</si>
  <si>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</si>
  <si>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</si>
  <si>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</si>
  <si>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</si>
  <si>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</si>
  <si>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</si>
  <si>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</si>
  <si>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</si>
  <si>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</si>
  <si>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</si>
  <si>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</si>
  <si>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</si>
  <si>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</si>
  <si>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</si>
  <si>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</si>
  <si>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</si>
  <si>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</si>
  <si>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</si>
  <si>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</si>
  <si>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</si>
  <si>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</si>
  <si>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</si>
  <si>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</si>
  <si>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</si>
  <si>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</si>
  <si>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</si>
  <si>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</si>
  <si>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</si>
  <si>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</si>
  <si>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</si>
  <si>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</si>
  <si>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</si>
  <si>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</si>
  <si>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</si>
  <si>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</si>
  <si>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</si>
  <si>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</si>
  <si>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</si>
  <si>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</si>
  <si>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</si>
  <si>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</si>
  <si>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</si>
  <si>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</si>
  <si>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</si>
  <si>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</si>
  <si>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</si>
  <si>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</si>
  <si>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</si>
  <si>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</si>
  <si>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</si>
  <si>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</si>
  <si>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</si>
  <si>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</si>
  <si>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</si>
  <si>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</si>
  <si>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</si>
  <si>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</si>
  <si>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</si>
  <si>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</si>
  <si>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</si>
  <si>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</si>
  <si>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</si>
  <si>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</si>
  <si>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</si>
  <si>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</si>
  <si>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</si>
  <si>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</si>
  <si>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</si>
  <si>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</si>
  <si>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</si>
  <si>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</si>
  <si>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</si>
  <si>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</si>
  <si>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</si>
  <si>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</si>
  <si>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</si>
  <si>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</si>
  <si>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</si>
  <si>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</si>
  <si>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</si>
  <si>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</si>
  <si>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</si>
  <si>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</si>
  <si>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</si>
  <si>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</si>
  <si>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</si>
  <si>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</si>
  <si>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</si>
  <si>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</si>
  <si>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</si>
  <si>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</si>
  <si>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</si>
  <si>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</si>
  <si>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</si>
  <si>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</si>
  <si>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</si>
  <si>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</si>
  <si>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</si>
  <si>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</si>
  <si>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</si>
  <si>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</si>
  <si>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</si>
  <si>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</si>
  <si>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</si>
  <si>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</si>
  <si>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</si>
  <si>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</si>
  <si>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</si>
  <si>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</si>
  <si>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</si>
  <si>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</si>
  <si>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</si>
  <si>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</si>
  <si>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</si>
  <si>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</si>
  <si>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</si>
  <si>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</si>
  <si>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</si>
  <si>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</si>
  <si>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</si>
  <si>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</si>
  <si>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</si>
  <si>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</si>
  <si>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</si>
  <si>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</si>
  <si>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</si>
  <si>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</si>
  <si>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</si>
  <si>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</si>
  <si>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</si>
  <si>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</si>
  <si>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</si>
  <si>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</si>
  <si>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</si>
  <si>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</si>
  <si>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</si>
  <si>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</si>
  <si>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</si>
  <si>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</si>
  <si>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</si>
  <si>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</si>
  <si>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</si>
  <si>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</si>
  <si>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</si>
  <si>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</si>
  <si>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</si>
  <si>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</si>
  <si>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</si>
  <si>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</si>
  <si>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</si>
  <si>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</si>
  <si>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</si>
  <si>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</si>
  <si>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</si>
  <si>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</si>
  <si>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</si>
  <si>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</si>
  <si>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</si>
  <si>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</si>
  <si>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</si>
  <si>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</si>
  <si>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</si>
  <si>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</si>
  <si>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</si>
  <si>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</si>
  <si>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</si>
  <si>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</si>
  <si>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</si>
  <si>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</si>
  <si>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</si>
  <si>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</si>
  <si>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</si>
  <si>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</si>
  <si>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</si>
  <si>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</si>
  <si>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</si>
  <si>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</si>
  <si>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</si>
  <si>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</si>
  <si>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</si>
  <si>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</si>
  <si>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</si>
  <si>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</si>
  <si>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</si>
  <si>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</si>
  <si>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</si>
  <si>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</si>
  <si>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</si>
  <si>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</si>
  <si>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</si>
  <si>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</si>
  <si>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</si>
  <si>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</si>
  <si>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</si>
  <si>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</si>
  <si>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</si>
  <si>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</si>
  <si>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</si>
  <si>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</si>
  <si>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</si>
  <si>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</si>
  <si>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</si>
  <si>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</si>
  <si>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</si>
  <si>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</si>
  <si>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</si>
  <si>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</si>
  <si>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</si>
  <si>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</si>
  <si>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</si>
  <si>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</si>
  <si>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</si>
  <si>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</si>
  <si>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</si>
  <si>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</si>
  <si>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</si>
  <si>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</si>
  <si>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</si>
  <si>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</si>
  <si>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</si>
  <si>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</si>
  <si>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</si>
  <si>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</si>
  <si>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</si>
  <si>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</si>
  <si>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</si>
  <si>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</si>
  <si>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</si>
  <si>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</si>
  <si>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</si>
  <si>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</si>
  <si>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</si>
  <si>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</si>
  <si>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</si>
  <si>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</si>
  <si>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</si>
  <si>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</si>
  <si>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</si>
  <si>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</si>
  <si>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</si>
  <si>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</si>
  <si>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</si>
  <si>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</si>
  <si>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</si>
  <si>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</si>
  <si>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</si>
  <si>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</si>
  <si>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</si>
  <si>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</si>
  <si>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</si>
  <si>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</si>
  <si>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</si>
  <si>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</si>
  <si>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</si>
  <si>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</si>
  <si>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</si>
  <si>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</si>
  <si>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</si>
  <si>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</si>
  <si>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</si>
  <si>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</si>
  <si>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</si>
  <si>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</si>
  <si>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</si>
  <si>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</si>
  <si>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</si>
  <si>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</si>
  <si>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</si>
  <si>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</si>
  <si>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</si>
  <si>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</si>
  <si>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</si>
  <si>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</si>
  <si>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</si>
  <si>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</si>
  <si>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</si>
  <si>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</si>
  <si>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</si>
  <si>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</si>
  <si>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</si>
  <si>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</si>
  <si>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</si>
  <si>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</si>
  <si>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</si>
  <si>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</si>
  <si>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</si>
  <si>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</si>
  <si>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</si>
  <si>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</si>
  <si>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</si>
  <si>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</si>
  <si>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</si>
  <si>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</si>
  <si>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</si>
  <si>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</si>
  <si>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</si>
  <si>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</si>
  <si>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</si>
  <si>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</si>
  <si>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</si>
  <si>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</si>
  <si>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</si>
  <si>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</si>
  <si>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</si>
  <si>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</si>
  <si>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</si>
  <si>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</si>
  <si>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</si>
  <si>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</si>
  <si>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</si>
  <si>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</si>
  <si>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</si>
  <si>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</si>
  <si>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</si>
  <si>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</si>
  <si>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</si>
  <si>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</si>
  <si>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</si>
  <si>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</si>
  <si>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</si>
  <si>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</si>
  <si>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</si>
  <si>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</si>
  <si>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</si>
  <si>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</si>
  <si>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</si>
  <si>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</si>
  <si>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</si>
  <si>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</si>
  <si>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</si>
  <si>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</si>
  <si>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</si>
  <si>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</si>
  <si>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</si>
  <si>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</si>
  <si>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</si>
  <si>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</si>
  <si>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</si>
  <si>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</si>
  <si>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</si>
  <si>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</si>
  <si>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</si>
  <si>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</si>
  <si>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</si>
  <si>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</si>
  <si>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</si>
  <si>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</si>
  <si>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</si>
  <si>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</si>
  <si>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</si>
  <si>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</si>
  <si>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</si>
  <si>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</si>
  <si>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</si>
  <si>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</si>
  <si>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</si>
  <si>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</si>
  <si>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</si>
  <si>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</si>
  <si>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</si>
  <si>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</si>
  <si>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</si>
  <si>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</si>
  <si>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</si>
  <si>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</si>
  <si>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</si>
  <si>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</si>
  <si>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</si>
  <si>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</si>
  <si>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</si>
  <si>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</si>
  <si>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</si>
  <si>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</si>
  <si>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</si>
  <si>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</si>
  <si>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</si>
  <si>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</si>
  <si>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</si>
  <si>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</si>
  <si>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</si>
  <si>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</si>
  <si>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</si>
  <si>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</si>
  <si>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</si>
  <si>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</si>
  <si>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</si>
  <si>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</si>
  <si>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</si>
  <si>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</si>
  <si>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</si>
  <si>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</si>
  <si>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</si>
  <si>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</si>
  <si>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</si>
  <si>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</si>
  <si>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</si>
  <si>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</si>
  <si>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</si>
  <si>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</si>
  <si>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</si>
  <si>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</si>
  <si>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</si>
  <si>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</si>
  <si>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</si>
  <si>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</si>
  <si>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</si>
  <si>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</si>
  <si>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</si>
  <si>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</si>
  <si>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</si>
  <si>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</si>
  <si>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</si>
  <si>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</si>
  <si>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</si>
  <si>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</si>
  <si>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</si>
  <si>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</si>
  <si>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</si>
  <si>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</si>
  <si>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</si>
  <si>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</si>
  <si>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</si>
  <si>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</si>
  <si>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</si>
  <si>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</si>
  <si>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</si>
  <si>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</si>
  <si>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</si>
  <si>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</si>
  <si>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</si>
  <si>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</si>
  <si>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</si>
  <si>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</si>
  <si>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</si>
  <si>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</si>
  <si>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</si>
  <si>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</si>
  <si>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</si>
  <si>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</si>
  <si>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</si>
  <si>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</si>
  <si>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</si>
  <si>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</si>
  <si>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</si>
  <si>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</si>
  <si>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</si>
  <si>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</si>
  <si>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</si>
  <si>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</si>
  <si>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</si>
  <si>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</si>
  <si>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</si>
  <si>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</si>
  <si>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</si>
  <si>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</si>
  <si>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</si>
  <si>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</si>
  <si>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</si>
  <si>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</si>
  <si>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</si>
  <si>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</si>
  <si>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</si>
  <si>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</si>
  <si>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</si>
  <si>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</si>
  <si>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</si>
  <si>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</si>
  <si>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</si>
  <si>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</si>
  <si>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</si>
  <si>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</si>
  <si>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</si>
  <si>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</si>
  <si>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</si>
  <si>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</si>
  <si>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</si>
  <si>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</si>
  <si>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</si>
  <si>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</si>
  <si>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</si>
  <si>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</si>
  <si>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</si>
  <si>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</si>
  <si>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</si>
  <si>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</si>
  <si>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</si>
  <si>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</si>
  <si>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</si>
  <si>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</si>
  <si>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</si>
  <si>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</si>
  <si>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</si>
  <si>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</si>
  <si>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</si>
  <si>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</si>
  <si>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</si>
  <si>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</si>
  <si>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</si>
  <si>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</si>
  <si>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</si>
  <si>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</si>
  <si>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</si>
  <si>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</si>
  <si>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</si>
  <si>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</si>
  <si>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</si>
  <si>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</si>
  <si>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</si>
  <si>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</si>
  <si>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</si>
  <si>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</si>
  <si>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</si>
  <si>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</si>
  <si>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</si>
  <si>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</si>
  <si>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</si>
  <si>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</si>
  <si>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</si>
  <si>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</si>
  <si>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</si>
  <si>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</si>
  <si>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</si>
  <si>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</si>
  <si>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</si>
  <si>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</si>
  <si>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</si>
  <si>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</si>
  <si>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</si>
  <si>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</si>
  <si>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</si>
  <si>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</si>
  <si>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</si>
  <si>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</si>
  <si>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</si>
  <si>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</si>
  <si>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</si>
  <si>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</si>
  <si>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</si>
  <si>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</si>
  <si>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</si>
  <si>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</si>
  <si>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</si>
  <si>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</si>
  <si>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</si>
  <si>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</si>
  <si>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</si>
  <si>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</si>
  <si>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</si>
  <si>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</si>
  <si>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</si>
  <si>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</si>
  <si>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</si>
  <si>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</si>
  <si>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</si>
  <si>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</si>
  <si>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</si>
  <si>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</si>
  <si>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</si>
  <si>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</si>
  <si>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</si>
  <si>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</si>
  <si>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</si>
  <si>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</si>
  <si>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</si>
  <si>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</si>
  <si>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</si>
  <si>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</si>
  <si>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</si>
  <si>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</si>
  <si>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</si>
  <si>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</si>
  <si>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</si>
  <si>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</si>
  <si>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</si>
  <si>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</si>
  <si>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</si>
  <si>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</si>
  <si>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</si>
  <si>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</si>
  <si>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</si>
  <si>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</si>
  <si>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</si>
  <si>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</si>
  <si>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</si>
  <si>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</si>
  <si>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</si>
  <si>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</si>
  <si>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</si>
  <si>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</si>
  <si>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</si>
  <si>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</si>
  <si>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</si>
  <si>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</si>
  <si>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</si>
  <si>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</si>
  <si>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</si>
  <si>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</si>
  <si>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</si>
  <si>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</si>
  <si>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</si>
  <si>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</si>
  <si>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</si>
  <si>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</si>
  <si>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</si>
  <si>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</si>
  <si>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</si>
  <si>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</si>
  <si>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</si>
  <si>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</si>
  <si>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</si>
  <si>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</si>
  <si>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</si>
  <si>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</si>
  <si>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</si>
  <si>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</si>
  <si>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</si>
  <si>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</si>
  <si>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</si>
  <si>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</si>
  <si>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</si>
  <si>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</si>
  <si>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</si>
  <si>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</si>
  <si>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</si>
  <si>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</si>
  <si>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</si>
  <si>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</si>
  <si>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</si>
  <si>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</si>
  <si>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</si>
  <si>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</si>
  <si>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</si>
  <si>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</si>
  <si>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</si>
  <si>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</si>
  <si>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</si>
  <si>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</si>
  <si>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</si>
  <si>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</si>
  <si>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</si>
  <si>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</si>
  <si>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</si>
  <si>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</si>
  <si>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</si>
  <si>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</si>
  <si>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</si>
  <si>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</si>
  <si>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</si>
  <si>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</si>
  <si>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</si>
  <si>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</si>
  <si>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</si>
  <si>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</si>
  <si>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</si>
  <si>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</si>
  <si>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</si>
  <si>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</si>
  <si>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</si>
  <si>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</si>
  <si>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</si>
  <si>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</si>
  <si>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</si>
  <si>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</si>
  <si>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</si>
  <si>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</si>
  <si>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</si>
  <si>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</si>
  <si>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</si>
  <si>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</si>
  <si>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</si>
  <si>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</si>
  <si>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</si>
  <si>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</si>
  <si>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</si>
  <si>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</si>
  <si>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</si>
  <si>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</si>
  <si>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</si>
  <si>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</si>
  <si>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</si>
  <si>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</si>
  <si>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</si>
  <si>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</si>
  <si>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</si>
  <si>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</si>
  <si>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</si>
  <si>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</si>
  <si>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</si>
  <si>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</si>
  <si>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</si>
  <si>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</si>
  <si>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</si>
  <si>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</si>
  <si>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</si>
  <si>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</si>
  <si>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</si>
  <si>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</si>
  <si>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</si>
  <si>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</si>
  <si>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</si>
  <si>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</si>
  <si>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</si>
  <si>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</si>
  <si>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</si>
  <si>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</si>
  <si>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</si>
  <si>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</si>
  <si>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</si>
  <si>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</si>
  <si>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</si>
  <si>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</si>
  <si>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</si>
  <si>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</si>
  <si>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</si>
  <si>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</si>
  <si>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</si>
  <si>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</si>
  <si>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</si>
  <si>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</si>
  <si>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</si>
  <si>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</si>
  <si>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</si>
  <si>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</si>
  <si>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</si>
  <si>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</si>
  <si>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</si>
  <si>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</si>
  <si>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</si>
  <si>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</si>
  <si>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</si>
  <si>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</si>
  <si>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</si>
  <si>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</si>
  <si>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</si>
  <si>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</si>
  <si>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</si>
  <si>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</si>
  <si>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</si>
  <si>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</si>
  <si>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</si>
  <si>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</si>
  <si>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</si>
  <si>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</si>
  <si>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</si>
  <si>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</si>
  <si>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</si>
  <si>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</si>
  <si>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</si>
  <si>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</si>
  <si>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</si>
  <si>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</si>
  <si>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</si>
  <si>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</si>
  <si>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</si>
  <si>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</si>
  <si>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</si>
  <si>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</si>
  <si>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</si>
  <si>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</si>
  <si>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</si>
  <si>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</si>
  <si>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</si>
  <si>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</si>
  <si>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</si>
  <si>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</si>
  <si>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</si>
  <si>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</si>
  <si>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</si>
  <si>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</si>
  <si>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</si>
  <si>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</si>
  <si>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</si>
  <si>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</si>
  <si>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</si>
  <si>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</si>
  <si>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</si>
  <si>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</si>
  <si>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</si>
  <si>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</si>
  <si>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</si>
  <si>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</si>
  <si>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</si>
  <si>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</si>
  <si>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</si>
  <si>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</si>
  <si>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</si>
  <si>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</si>
  <si>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</si>
  <si>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</si>
  <si>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</si>
  <si>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</si>
  <si>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</si>
  <si>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</si>
  <si>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</si>
  <si>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</si>
  <si>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</si>
  <si>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</si>
  <si>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</si>
  <si>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</si>
  <si>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</si>
  <si>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</si>
  <si>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</si>
  <si>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</si>
  <si>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</si>
  <si>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</si>
  <si>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</si>
  <si>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</si>
  <si>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</si>
  <si>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</si>
  <si>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</si>
  <si>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</si>
  <si>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</si>
  <si>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</si>
  <si>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</si>
  <si>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</si>
  <si>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</si>
  <si>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</si>
  <si>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</si>
  <si>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</si>
  <si>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</si>
  <si>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</si>
  <si>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</si>
  <si>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</si>
  <si>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</si>
  <si>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</si>
  <si>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</si>
  <si>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</si>
  <si>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</si>
  <si>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</si>
  <si>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</si>
  <si>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</si>
  <si>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</si>
  <si>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</si>
  <si>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</si>
  <si>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</si>
  <si>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</si>
  <si>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</si>
  <si>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</si>
  <si>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</si>
  <si>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</si>
  <si>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</si>
  <si>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</si>
  <si>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</si>
  <si>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</si>
  <si>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</si>
  <si>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</si>
  <si>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</si>
  <si>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</si>
  <si>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</si>
  <si>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</si>
  <si>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</si>
  <si>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</si>
  <si>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</si>
  <si>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</si>
  <si>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</si>
  <si>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</si>
  <si>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</si>
  <si>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</si>
  <si>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</si>
  <si>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</si>
  <si>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</si>
  <si>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</si>
  <si>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</si>
  <si>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</si>
  <si>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</si>
  <si>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</si>
  <si>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</si>
  <si>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</si>
  <si>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</si>
  <si>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</si>
  <si>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</si>
  <si>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</si>
  <si>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</si>
  <si>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</si>
  <si>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</si>
  <si>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</si>
  <si>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</si>
  <si>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</si>
  <si>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</si>
  <si>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</si>
  <si>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</si>
  <si>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</si>
  <si>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</si>
  <si>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</si>
  <si>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</si>
  <si>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</si>
  <si>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</si>
  <si>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</si>
  <si>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</si>
  <si>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</si>
  <si>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</si>
  <si>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</si>
  <si>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</si>
  <si>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</si>
  <si>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</si>
  <si>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</si>
  <si>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</si>
  <si>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</si>
  <si>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</si>
  <si>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</si>
  <si>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</si>
  <si>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</si>
  <si>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</si>
  <si>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</si>
  <si>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</si>
  <si>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</si>
  <si>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</si>
  <si>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</si>
  <si>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</si>
  <si>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</si>
  <si>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</si>
  <si>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</si>
  <si>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</si>
  <si>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</si>
  <si>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</si>
  <si>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</si>
  <si>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</si>
  <si>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</si>
  <si>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</si>
  <si>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</si>
  <si>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</si>
  <si>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</si>
  <si>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</si>
  <si>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</si>
  <si>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</si>
  <si>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</si>
  <si>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</si>
  <si>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</si>
  <si>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</si>
  <si>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</si>
  <si>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</si>
  <si>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</si>
  <si>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</si>
  <si>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</si>
  <si>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</si>
  <si>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</si>
  <si>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</si>
  <si>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</si>
  <si>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</si>
  <si>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</si>
  <si>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</si>
  <si>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</si>
  <si>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</si>
  <si>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</si>
  <si>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</si>
  <si>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</si>
  <si>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</si>
  <si>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</si>
  <si>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</si>
  <si>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</si>
  <si>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</si>
  <si>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</si>
  <si>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</si>
  <si>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</si>
  <si>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</si>
  <si>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</si>
  <si>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</si>
  <si>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</si>
  <si>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</si>
  <si>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</si>
  <si>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</si>
  <si>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</si>
  <si>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</si>
  <si>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</si>
  <si>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</si>
  <si>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</si>
  <si>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</si>
  <si>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</si>
  <si>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</si>
  <si>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</si>
  <si>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</si>
  <si>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</si>
  <si>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</si>
  <si>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</si>
  <si>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</si>
  <si>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</si>
  <si>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</si>
  <si>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</si>
  <si>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</si>
  <si>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</si>
  <si>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</si>
  <si>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</si>
  <si>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</si>
  <si>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</si>
  <si>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</si>
  <si>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</si>
  <si>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</si>
  <si>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</si>
  <si>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</si>
  <si>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</si>
  <si>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</si>
  <si>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</si>
  <si>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</si>
  <si>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</si>
  <si>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</si>
  <si>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</si>
  <si>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</si>
  <si>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</si>
  <si>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</si>
  <si>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</si>
  <si>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</si>
  <si>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</si>
  <si>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</si>
  <si>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</si>
  <si>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</si>
  <si>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</si>
  <si>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</si>
  <si>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</si>
  <si>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</si>
  <si>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</si>
  <si>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</si>
  <si>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</si>
  <si>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</si>
  <si>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</si>
  <si>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</si>
  <si>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</si>
  <si>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</si>
  <si>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</si>
  <si>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</si>
  <si>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</si>
  <si>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</si>
  <si>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</si>
  <si>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</si>
  <si>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</si>
  <si>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</si>
  <si>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</si>
  <si>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</si>
  <si>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</si>
  <si>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</si>
  <si>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</si>
  <si>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</si>
  <si>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</si>
  <si>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</si>
  <si>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</si>
  <si>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</si>
  <si>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</si>
  <si>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</si>
  <si>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</si>
  <si>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</si>
  <si>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</si>
  <si>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</si>
  <si>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</si>
  <si>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</si>
  <si>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</si>
  <si>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</si>
  <si>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</si>
  <si>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</si>
  <si>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</si>
  <si>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</si>
  <si>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</si>
  <si>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</si>
  <si>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</si>
  <si>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</si>
  <si>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</si>
  <si>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</si>
  <si>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</si>
  <si>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</si>
  <si>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</si>
  <si>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</si>
  <si>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</si>
  <si>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</si>
  <si>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</si>
  <si>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</si>
  <si>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</si>
  <si>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</si>
  <si>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</si>
  <si>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</si>
  <si>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</si>
  <si>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</si>
  <si>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</si>
  <si>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</si>
  <si>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</si>
  <si>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</si>
  <si>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</si>
  <si>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</si>
  <si>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</si>
  <si>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</si>
  <si>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</si>
  <si>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</si>
  <si>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</si>
  <si>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</si>
  <si>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</si>
  <si>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</si>
  <si>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</si>
  <si>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</si>
  <si>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</si>
  <si>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</si>
  <si>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</si>
  <si>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</si>
  <si>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</si>
  <si>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</si>
  <si>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</si>
  <si>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</si>
  <si>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</si>
  <si>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</si>
  <si>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</si>
  <si>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</si>
  <si>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</si>
  <si>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</si>
  <si>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</si>
  <si>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</si>
  <si>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</si>
  <si>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</si>
  <si>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</si>
  <si>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</si>
  <si>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</si>
  <si>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</si>
  <si>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</si>
  <si>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</si>
  <si>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</si>
  <si>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</si>
  <si>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</si>
  <si>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</si>
  <si>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</si>
  <si>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</si>
  <si>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</si>
  <si>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</si>
  <si>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</si>
  <si>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</si>
  <si>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</si>
  <si>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</si>
  <si>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</si>
  <si>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</si>
  <si>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</si>
  <si>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</si>
  <si>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</si>
  <si>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</si>
  <si>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</si>
  <si>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</si>
  <si>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</si>
  <si>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</si>
  <si>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</si>
  <si>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</si>
  <si>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</si>
  <si>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</si>
  <si>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</si>
  <si>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</si>
  <si>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</si>
  <si>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</si>
  <si>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</si>
  <si>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</si>
  <si>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</si>
  <si>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</si>
  <si>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</si>
  <si>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</si>
  <si>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</si>
  <si>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</si>
  <si>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</si>
  <si>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</si>
  <si>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</si>
  <si>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</si>
  <si>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</si>
  <si>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</si>
  <si>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</si>
  <si>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</si>
  <si>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</si>
  <si>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</si>
  <si>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</si>
  <si>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</si>
  <si>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</si>
  <si>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</si>
  <si>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</si>
  <si>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</si>
  <si>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</si>
  <si>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</si>
  <si>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</si>
  <si>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</si>
  <si>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</si>
  <si>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</si>
  <si>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</si>
  <si>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</si>
  <si>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</si>
  <si>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</si>
  <si>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</si>
  <si>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</si>
  <si>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</si>
  <si>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</si>
  <si>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</si>
  <si>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</si>
  <si>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</si>
  <si>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</si>
  <si>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</si>
  <si>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</si>
  <si>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</si>
  <si>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</si>
  <si>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</si>
  <si>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</si>
  <si>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</si>
  <si>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</si>
  <si>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</si>
  <si>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</si>
  <si>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</si>
  <si>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</si>
  <si>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</si>
  <si>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</si>
  <si>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</si>
  <si>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</si>
  <si>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</si>
  <si>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</si>
  <si>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</si>
  <si>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</si>
  <si>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</si>
  <si>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</si>
  <si>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</si>
  <si>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</si>
  <si>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</si>
  <si>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</si>
  <si>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</si>
  <si>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</si>
  <si>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</si>
  <si>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</si>
  <si>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</si>
  <si>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</si>
  <si>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</si>
  <si>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</si>
  <si>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</si>
  <si>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</si>
  <si>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</si>
  <si>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</si>
  <si>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</si>
  <si>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</si>
  <si>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</si>
  <si>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</si>
  <si>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</si>
  <si>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</si>
  <si>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</si>
  <si>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</si>
  <si>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</si>
  <si>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</si>
  <si>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</si>
  <si>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</si>
  <si>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</si>
  <si>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</si>
  <si>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</si>
  <si>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</si>
  <si>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</si>
  <si>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</si>
  <si>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</si>
  <si>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</si>
  <si>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</si>
  <si>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</si>
  <si>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</si>
  <si>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</si>
  <si>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</si>
  <si>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</si>
  <si>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</si>
  <si>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</si>
  <si>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</si>
  <si>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</si>
  <si>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</si>
  <si>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</si>
  <si>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</si>
  <si>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</si>
  <si>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</si>
  <si>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</si>
  <si>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</si>
  <si>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</si>
  <si>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</si>
  <si>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</si>
  <si>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</si>
  <si>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</si>
  <si>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</si>
  <si>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</si>
  <si>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</si>
  <si>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</si>
  <si>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</si>
  <si>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</si>
  <si>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</si>
  <si>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</si>
  <si>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</si>
  <si>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</si>
  <si>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</si>
  <si>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</si>
  <si>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</si>
  <si>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</si>
  <si>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</si>
  <si>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</si>
  <si>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</si>
  <si>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</si>
  <si>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</si>
  <si>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</si>
  <si>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</si>
  <si>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</si>
  <si>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</si>
  <si>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</si>
  <si>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</si>
  <si>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</si>
  <si>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</si>
  <si>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</si>
  <si>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</si>
  <si>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</si>
  <si>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</si>
  <si>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</si>
  <si>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</si>
  <si>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</si>
  <si>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</si>
  <si>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</si>
  <si>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</si>
  <si>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</si>
  <si>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</si>
  <si>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</si>
  <si>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</si>
  <si>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</si>
  <si>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</si>
  <si>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</si>
  <si>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</si>
  <si>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</si>
  <si>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</si>
  <si>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</si>
  <si>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</si>
  <si>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</si>
  <si>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</si>
  <si>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</si>
  <si>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</si>
  <si>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</si>
  <si>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</si>
  <si>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</si>
  <si>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</si>
  <si>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</si>
  <si>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</si>
  <si>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</si>
  <si>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</si>
  <si>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</si>
  <si>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</si>
  <si>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</si>
  <si>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</si>
  <si>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</si>
  <si>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</si>
  <si>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</si>
  <si>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</si>
  <si>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</si>
  <si>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</si>
  <si>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</si>
  <si>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</si>
  <si>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</si>
  <si>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</si>
  <si>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</si>
  <si>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</si>
  <si>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</si>
  <si>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</si>
  <si>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</si>
  <si>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</si>
  <si>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</si>
  <si>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</si>
  <si>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</si>
  <si>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</si>
  <si>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</si>
  <si>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</si>
  <si>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</si>
  <si>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</si>
  <si>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</si>
  <si>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</si>
  <si>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</si>
  <si>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</si>
  <si>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</si>
  <si>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</si>
  <si>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</si>
  <si>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</si>
  <si>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</si>
  <si>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</si>
  <si>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</si>
  <si>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</si>
  <si>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</si>
  <si>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</si>
  <si>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</si>
  <si>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</si>
  <si>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</si>
  <si>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</si>
  <si>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</si>
  <si>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</si>
  <si>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</si>
  <si>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</si>
  <si>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</si>
  <si>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</si>
  <si>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</si>
  <si>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</si>
  <si>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</si>
  <si>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</si>
  <si>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</si>
  <si>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</si>
  <si>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</si>
  <si>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</si>
  <si>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</si>
  <si>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</si>
  <si>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</si>
  <si>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</si>
  <si>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</si>
  <si>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</si>
  <si>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</si>
  <si>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</si>
  <si>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</si>
  <si>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</si>
  <si>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</si>
  <si>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</si>
  <si>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</si>
  <si>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</si>
  <si>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</si>
  <si>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</si>
  <si>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</si>
  <si>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</si>
  <si>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</si>
  <si>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</si>
  <si>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</si>
  <si>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</si>
  <si>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</si>
  <si>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</si>
  <si>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</si>
  <si>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</si>
  <si>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</si>
  <si>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</si>
  <si>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</si>
  <si>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</si>
  <si>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</si>
  <si>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</si>
  <si>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</si>
  <si>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</si>
  <si>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</si>
  <si>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</si>
  <si>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</si>
  <si>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</si>
  <si>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</si>
  <si>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</si>
  <si>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</si>
  <si>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</si>
  <si>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</si>
  <si>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</si>
  <si>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</si>
  <si>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</si>
  <si>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</si>
  <si>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</si>
  <si>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</si>
  <si>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</si>
  <si>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</si>
  <si>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</si>
  <si>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</si>
  <si>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</si>
  <si>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</si>
  <si>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</si>
  <si>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</si>
  <si>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</si>
  <si>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</si>
  <si>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</si>
  <si>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</si>
  <si>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</si>
  <si>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</si>
  <si>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</si>
  <si>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</si>
  <si>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</si>
  <si>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</si>
  <si>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</si>
  <si>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</si>
  <si>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</si>
  <si>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</si>
  <si>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</si>
  <si>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</si>
  <si>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</si>
  <si>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</si>
  <si>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</si>
  <si>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</si>
  <si>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</si>
  <si>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</si>
  <si>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</si>
  <si>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</si>
  <si>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</si>
  <si>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</si>
  <si>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</si>
  <si>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</si>
  <si>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</si>
  <si>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</si>
  <si>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</si>
  <si>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</si>
  <si>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</si>
  <si>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</si>
  <si>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</si>
  <si>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</si>
  <si>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</si>
  <si>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</si>
  <si>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</si>
  <si>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</si>
  <si>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</si>
  <si>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</si>
  <si>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</si>
  <si>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</si>
  <si>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</si>
  <si>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</si>
  <si>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</si>
  <si>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</si>
  <si>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</si>
  <si>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</si>
  <si>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</si>
  <si>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</si>
  <si>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</si>
  <si>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</si>
  <si>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</si>
  <si>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</si>
  <si>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</si>
  <si>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</si>
  <si>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</si>
  <si>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</si>
  <si>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</si>
  <si>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</si>
  <si>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</si>
  <si>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</si>
  <si>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</si>
  <si>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</si>
  <si>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</si>
  <si>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</si>
  <si>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</si>
  <si>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</si>
  <si>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</si>
  <si>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</si>
  <si>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</si>
  <si>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</si>
  <si>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</si>
  <si>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</si>
  <si>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</si>
  <si>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</si>
  <si>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</si>
  <si>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</si>
  <si>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</si>
  <si>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</si>
  <si>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</si>
  <si>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</si>
  <si>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</si>
  <si>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</si>
  <si>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</si>
  <si>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</si>
  <si>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</si>
  <si>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</si>
  <si>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</si>
  <si>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</si>
  <si>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</si>
  <si>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</si>
  <si>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</si>
  <si>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</si>
  <si>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</si>
  <si>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</si>
  <si>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</si>
  <si>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</si>
  <si>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</si>
  <si>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</si>
  <si>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</si>
  <si>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</si>
  <si>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</si>
  <si>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</si>
  <si>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</si>
  <si>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</si>
  <si>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</si>
  <si>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</si>
  <si>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</si>
  <si>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</si>
  <si>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</si>
  <si>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</si>
  <si>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</si>
  <si>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</si>
  <si>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</si>
  <si>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</si>
  <si>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</si>
  <si>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</si>
  <si>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</si>
  <si>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</si>
  <si>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</si>
  <si>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</si>
  <si>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</si>
  <si>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</si>
  <si>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</si>
  <si>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</si>
  <si>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</si>
  <si>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</si>
  <si>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</si>
  <si>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</si>
  <si>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</si>
  <si>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</si>
  <si>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</si>
  <si>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</si>
  <si>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</si>
  <si>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</si>
  <si>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</si>
  <si>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</si>
  <si>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</si>
  <si>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</si>
  <si>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</si>
  <si>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</si>
  <si>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</si>
  <si>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</si>
  <si>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</si>
  <si>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</si>
  <si>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</si>
  <si>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</si>
  <si>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</si>
  <si>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</si>
  <si>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</si>
  <si>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</si>
  <si>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</si>
  <si>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</si>
  <si>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</si>
  <si>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</si>
  <si>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</si>
  <si>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</si>
  <si>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</si>
  <si>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</si>
  <si>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</si>
  <si>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</si>
  <si>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</si>
  <si>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</si>
  <si>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</si>
  <si>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</si>
  <si>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</si>
  <si>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</si>
  <si>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</si>
  <si>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</si>
  <si>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</si>
  <si>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</si>
  <si>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</si>
  <si>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</si>
  <si>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</si>
  <si>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</si>
  <si>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</si>
  <si>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</si>
  <si>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</si>
  <si>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</si>
  <si>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</si>
  <si>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</si>
  <si>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</si>
  <si>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</si>
  <si>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</si>
  <si>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</si>
  <si>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</si>
  <si>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</si>
  <si>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</si>
  <si>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</si>
  <si>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</si>
  <si>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</si>
  <si>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</si>
  <si>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</si>
  <si>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</si>
  <si>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</si>
  <si>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</si>
  <si>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</si>
  <si>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</si>
  <si>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</si>
  <si>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</si>
  <si>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</si>
  <si>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</si>
  <si>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</si>
  <si>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</si>
  <si>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</si>
  <si>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</si>
  <si>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</si>
  <si>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</si>
  <si>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</si>
  <si>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</si>
  <si>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</si>
  <si>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</si>
  <si>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</si>
  <si>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</si>
  <si>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</si>
  <si>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</si>
  <si>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</si>
  <si>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</si>
  <si>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</si>
  <si>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</si>
  <si>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</si>
  <si>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</si>
  <si>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</si>
  <si>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</si>
  <si>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</si>
  <si>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</si>
  <si>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</si>
  <si>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</si>
  <si>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</si>
  <si>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</si>
  <si>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</si>
  <si>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</si>
  <si>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</si>
  <si>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</si>
  <si>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</si>
  <si>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</si>
  <si>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</si>
  <si>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</si>
  <si>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</si>
  <si>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</si>
  <si>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</si>
  <si>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</si>
  <si>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</si>
  <si>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</si>
  <si>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</si>
  <si>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</si>
  <si>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</si>
  <si>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</si>
  <si>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</si>
  <si>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</si>
  <si>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</si>
  <si>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</si>
  <si>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</si>
  <si>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</si>
  <si>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</si>
  <si>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</si>
  <si>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</si>
  <si>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</si>
  <si>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</si>
  <si>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</si>
  <si>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</si>
  <si>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</si>
  <si>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</si>
  <si>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</si>
  <si>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</si>
  <si>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</si>
  <si>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</si>
  <si>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</si>
  <si>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</si>
  <si>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</si>
  <si>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</si>
  <si>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</si>
  <si>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</si>
  <si>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</si>
  <si>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</si>
  <si>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</si>
  <si>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</si>
  <si>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</si>
  <si>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</si>
  <si>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</si>
  <si>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</si>
  <si>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</si>
  <si>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</si>
  <si>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</si>
  <si>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</si>
  <si>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</si>
  <si>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</si>
  <si>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</si>
  <si>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</si>
  <si>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</si>
  <si>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</si>
  <si>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</si>
  <si>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</si>
  <si>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</si>
  <si>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</si>
  <si>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</si>
  <si>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</si>
  <si>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</si>
  <si>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</si>
  <si>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</si>
  <si>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</si>
  <si>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</si>
  <si>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</si>
  <si>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</si>
  <si>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</si>
  <si>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</si>
  <si>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</si>
  <si>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</si>
  <si>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</si>
  <si>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</si>
  <si>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</si>
  <si>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</si>
  <si>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</si>
  <si>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</si>
  <si>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</si>
  <si>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</si>
  <si>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</si>
  <si>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</si>
  <si>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</si>
  <si>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</si>
  <si>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</si>
  <si>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</si>
  <si>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</si>
  <si>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</si>
  <si>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</si>
  <si>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</si>
  <si>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</si>
  <si>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</si>
  <si>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</si>
  <si>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</si>
  <si>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</si>
  <si>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</si>
  <si>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</si>
  <si>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</si>
  <si>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</si>
  <si>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</si>
  <si>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</si>
  <si>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</si>
  <si>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</si>
  <si>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</si>
  <si>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</si>
  <si>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</si>
  <si>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</si>
  <si>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</si>
  <si>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</si>
  <si>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</si>
  <si>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</si>
  <si>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</si>
  <si>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</si>
  <si>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</si>
  <si>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</si>
  <si>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</si>
  <si>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</si>
  <si>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</si>
  <si>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</si>
  <si>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</si>
  <si>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</si>
  <si>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</si>
  <si>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</si>
  <si>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</si>
  <si>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</si>
  <si>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</si>
  <si>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</si>
  <si>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</si>
  <si>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</si>
  <si>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</si>
  <si>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</si>
  <si>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</si>
  <si>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</si>
  <si>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</si>
  <si>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</si>
  <si>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</si>
  <si>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</si>
  <si>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</si>
  <si>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</si>
  <si>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</si>
  <si>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</si>
  <si>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</si>
  <si>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</si>
  <si>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</si>
  <si>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</si>
  <si>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</si>
  <si>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</si>
  <si>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</si>
  <si>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</si>
  <si>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</si>
  <si>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</si>
  <si>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</si>
  <si>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</si>
  <si>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</si>
  <si>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</si>
  <si>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</si>
  <si>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</si>
  <si>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</si>
  <si>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</si>
  <si>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</si>
  <si>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</si>
  <si>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</si>
  <si>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</si>
  <si>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</si>
  <si>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</si>
  <si>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</si>
  <si>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</si>
  <si>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</si>
  <si>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</si>
  <si>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</si>
  <si>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</si>
  <si>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</si>
  <si>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</si>
  <si>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</si>
  <si>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</si>
  <si>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</si>
  <si>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</si>
  <si>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</si>
  <si>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</si>
  <si>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</si>
  <si>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</si>
  <si>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</si>
  <si>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</si>
  <si>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</si>
  <si>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</si>
  <si>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</si>
  <si>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</si>
  <si>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</si>
  <si>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</si>
  <si>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</si>
  <si>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</si>
  <si>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</si>
  <si>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</si>
  <si>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</si>
  <si>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</si>
  <si>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</si>
  <si>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</si>
  <si>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</si>
  <si>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</si>
  <si>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</si>
  <si>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</si>
  <si>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</si>
  <si>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</si>
  <si>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</si>
  <si>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</si>
  <si>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</si>
  <si>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</si>
  <si>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</si>
  <si>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</si>
  <si>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</si>
  <si>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</si>
  <si>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</si>
  <si>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</si>
  <si>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</si>
  <si>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</si>
  <si>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</si>
  <si>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</si>
  <si>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</si>
  <si>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</si>
  <si>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</si>
  <si>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</si>
  <si>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</si>
  <si>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</si>
  <si>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</si>
  <si>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</si>
  <si>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</si>
  <si>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</si>
  <si>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</si>
  <si>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</si>
  <si>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</si>
  <si>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</si>
  <si>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</si>
  <si>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</si>
  <si>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</si>
  <si>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</si>
  <si>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</si>
  <si>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</si>
  <si>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</si>
  <si>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</si>
  <si>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</si>
  <si>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</si>
  <si>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</si>
  <si>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</si>
  <si>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</si>
  <si>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</si>
  <si>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</si>
  <si>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</si>
  <si>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</si>
  <si>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</si>
  <si>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</si>
  <si>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</si>
  <si>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</si>
  <si>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</si>
  <si>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</si>
  <si>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</si>
  <si>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</si>
  <si>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</si>
  <si>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</si>
  <si>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</si>
  <si>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</si>
  <si>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</si>
  <si>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</si>
  <si>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</si>
  <si>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</si>
  <si>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</si>
  <si>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</si>
  <si>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</si>
  <si>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</si>
  <si>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</si>
  <si>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</si>
  <si>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</si>
  <si>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</si>
  <si>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</si>
  <si>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</si>
  <si>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</si>
  <si>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</si>
  <si>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</si>
  <si>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</si>
  <si>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</si>
  <si>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</si>
  <si>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</si>
  <si>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</si>
  <si>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</si>
  <si>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</si>
  <si>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</si>
  <si>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</si>
  <si>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</si>
  <si>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</si>
  <si>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</si>
  <si>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</si>
  <si>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</si>
  <si>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</si>
  <si>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</si>
  <si>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</si>
  <si>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</si>
  <si>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</si>
  <si>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</si>
  <si>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</si>
  <si>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</si>
  <si>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</si>
  <si>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</si>
  <si>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</si>
  <si>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</si>
  <si>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</si>
  <si>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</si>
  <si>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</si>
  <si>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</si>
  <si>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</si>
  <si>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</si>
  <si>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</si>
  <si>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</si>
  <si>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</si>
  <si>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</si>
  <si>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</si>
  <si>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</si>
  <si>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</si>
  <si>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</si>
  <si>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</si>
  <si>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</si>
  <si>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</si>
  <si>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</si>
  <si>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</si>
  <si>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</si>
  <si>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</si>
  <si>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</si>
  <si>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</si>
  <si>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</si>
  <si>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</si>
  <si>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</si>
  <si>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</si>
  <si>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</si>
  <si>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</si>
  <si>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</si>
  <si>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</si>
  <si>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</si>
  <si>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</si>
  <si>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</si>
  <si>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</si>
  <si>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</si>
  <si>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</si>
  <si>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</si>
  <si>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</si>
  <si>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</si>
  <si>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</si>
  <si>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</si>
  <si>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</si>
  <si>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</si>
  <si>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</si>
  <si>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</si>
  <si>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</si>
  <si>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</si>
  <si>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</si>
  <si>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</si>
  <si>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</si>
  <si>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</si>
  <si>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</si>
  <si>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</si>
  <si>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</si>
  <si>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</si>
  <si>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</si>
  <si>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</si>
  <si>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</si>
  <si>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</si>
  <si>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</si>
  <si>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</si>
  <si>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</si>
  <si>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</si>
  <si>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</si>
  <si>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</si>
  <si>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</si>
  <si>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</si>
  <si>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</si>
  <si>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</si>
  <si>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</si>
  <si>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</si>
  <si>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</si>
  <si>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</si>
  <si>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</si>
  <si>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</si>
  <si>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</si>
  <si>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</si>
  <si>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</si>
  <si>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</si>
  <si>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</si>
  <si>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</si>
  <si>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</si>
  <si>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</si>
  <si>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</si>
  <si>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</si>
  <si>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</si>
  <si>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</si>
  <si>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</si>
  <si>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</si>
  <si>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</si>
  <si>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</si>
  <si>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</si>
  <si>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</si>
  <si>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</si>
  <si>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</si>
  <si>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</si>
  <si>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</si>
  <si>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</si>
  <si>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</si>
  <si>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</si>
  <si>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</si>
  <si>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</si>
  <si>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</si>
  <si>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</si>
  <si>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</si>
  <si>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</si>
  <si>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</si>
  <si>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</si>
  <si>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</si>
  <si>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</si>
  <si>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</si>
  <si>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</si>
  <si>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</si>
  <si>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</si>
  <si>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</si>
  <si>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</si>
  <si>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</si>
  <si>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</si>
  <si>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</si>
  <si>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</si>
  <si>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</si>
  <si>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</si>
  <si>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</si>
  <si>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</si>
  <si>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</si>
  <si>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</si>
  <si>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</si>
  <si>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</si>
  <si>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</si>
  <si>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</si>
  <si>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</si>
  <si>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</si>
  <si>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</si>
  <si>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</si>
  <si>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</si>
  <si>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</si>
  <si>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</si>
  <si>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</si>
  <si>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</si>
  <si>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</si>
  <si>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</si>
  <si>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</si>
  <si>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</si>
  <si>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</si>
  <si>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</si>
  <si>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</si>
  <si>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</si>
  <si>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</si>
  <si>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</si>
  <si>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</si>
  <si>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</si>
  <si>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</si>
  <si>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</si>
  <si>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</si>
  <si>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</si>
  <si>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</si>
  <si>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</si>
  <si>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</si>
  <si>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</si>
  <si>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</si>
  <si>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</si>
  <si>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</si>
  <si>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</si>
  <si>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</si>
  <si>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</si>
  <si>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</si>
  <si>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</si>
  <si>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</si>
  <si>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</si>
  <si>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</si>
  <si>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</si>
  <si>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</si>
  <si>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</si>
  <si>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</si>
  <si>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</si>
  <si>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</si>
  <si>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</si>
  <si>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</si>
  <si>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</si>
  <si>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</si>
  <si>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</si>
  <si>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</si>
  <si>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</si>
  <si>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</si>
  <si>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</si>
  <si>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</si>
  <si>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</si>
  <si>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</si>
  <si>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</si>
  <si>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</si>
  <si>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</si>
  <si>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</si>
  <si>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</si>
  <si>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</si>
  <si>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</si>
  <si>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</si>
  <si>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</si>
  <si>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</si>
  <si>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</si>
  <si>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</si>
  <si>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</si>
  <si>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</si>
  <si>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</si>
  <si>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</si>
  <si>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</si>
  <si>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</si>
  <si>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</si>
  <si>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</si>
  <si>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</si>
  <si>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</si>
  <si>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</si>
  <si>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</si>
  <si>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</si>
  <si>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</si>
  <si>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</si>
  <si>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</si>
  <si>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</si>
  <si>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</si>
  <si>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</si>
  <si>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</si>
  <si>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</si>
  <si>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</si>
  <si>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</si>
  <si>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</si>
  <si>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</si>
  <si>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</si>
  <si>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</si>
  <si>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</si>
  <si>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</si>
  <si>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</si>
  <si>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</si>
  <si>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</si>
  <si>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</si>
  <si>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</si>
  <si>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</si>
  <si>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</si>
  <si>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</si>
  <si>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</si>
  <si>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</si>
  <si>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</si>
  <si>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</si>
  <si>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</si>
  <si>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</si>
  <si>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</si>
  <si>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</si>
  <si>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</si>
  <si>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</si>
  <si>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</si>
  <si>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</si>
  <si>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</si>
  <si>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</si>
  <si>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</si>
  <si>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</si>
  <si>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</si>
  <si>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</si>
  <si>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</si>
  <si>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</si>
  <si>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</si>
  <si>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</si>
  <si>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</si>
  <si>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</si>
  <si>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</si>
  <si>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</si>
  <si>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</si>
  <si>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</si>
  <si>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</si>
  <si>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</si>
  <si>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</si>
  <si>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</si>
  <si>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</si>
  <si>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</si>
  <si>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</si>
  <si>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</si>
  <si>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</si>
  <si>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</si>
  <si>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</si>
  <si>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</si>
  <si>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</si>
  <si>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</si>
  <si>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</si>
  <si>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</si>
  <si>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</si>
  <si>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</si>
  <si>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</si>
  <si>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</si>
  <si>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</si>
  <si>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</si>
  <si>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</si>
  <si>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</si>
  <si>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</si>
  <si>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</si>
  <si>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</si>
  <si>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</si>
  <si>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</si>
  <si>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</si>
  <si>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</si>
  <si>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</si>
  <si>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</si>
  <si>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</si>
  <si>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</si>
  <si>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</si>
  <si>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</si>
  <si>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</si>
  <si>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</si>
  <si>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</si>
  <si>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</si>
  <si>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</si>
  <si>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</si>
  <si>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</si>
  <si>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</si>
  <si>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</si>
  <si>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</si>
  <si>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</si>
  <si>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</si>
  <si>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</si>
  <si>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</si>
  <si>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</si>
  <si>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</si>
  <si>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</si>
  <si>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</si>
  <si>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</si>
  <si>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</si>
  <si>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</si>
  <si>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</si>
  <si>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</si>
  <si>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</si>
  <si>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</si>
  <si>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</si>
  <si>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</si>
  <si>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</si>
  <si>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</si>
  <si>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</si>
  <si>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</si>
  <si>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</si>
  <si>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</si>
  <si>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</si>
  <si>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</si>
  <si>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</si>
  <si>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</si>
  <si>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</si>
  <si>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</si>
  <si>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</si>
  <si>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</si>
  <si>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</si>
  <si>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</si>
  <si>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</si>
  <si>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</si>
  <si>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</si>
  <si>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</si>
  <si>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</si>
  <si>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</si>
  <si>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</si>
  <si>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</si>
  <si>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</si>
  <si>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</si>
  <si>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</si>
  <si>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</si>
  <si>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</si>
  <si>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</si>
  <si>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</si>
  <si>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</si>
  <si>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</si>
  <si>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</si>
  <si>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</si>
  <si>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</si>
  <si>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</si>
  <si>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</si>
  <si>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</si>
  <si>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</si>
  <si>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</si>
  <si>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</si>
  <si>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</si>
  <si>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</si>
  <si>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</si>
  <si>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</si>
  <si>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</si>
  <si>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</si>
  <si>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</si>
  <si>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</si>
  <si>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</si>
  <si>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</si>
  <si>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</si>
  <si>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</si>
  <si>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</si>
  <si>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</si>
  <si>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</si>
  <si>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</si>
  <si>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</si>
  <si>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</si>
  <si>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</si>
  <si>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</si>
  <si>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</si>
  <si>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</si>
  <si>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</si>
  <si>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</si>
  <si>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</si>
  <si>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</si>
  <si>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</si>
  <si>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</si>
  <si>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</si>
  <si>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</si>
  <si>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</si>
  <si>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</si>
  <si>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</si>
  <si>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</si>
  <si>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</si>
  <si>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</si>
  <si>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</si>
  <si>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</si>
  <si>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</si>
  <si>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</si>
  <si>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</si>
  <si>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</si>
  <si>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</si>
  <si>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</si>
  <si>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</si>
  <si>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</si>
  <si>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</si>
  <si>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</si>
  <si>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</si>
  <si>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</si>
  <si>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</si>
  <si>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</si>
  <si>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</si>
  <si>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</si>
  <si>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</si>
  <si>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</si>
  <si>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</si>
  <si>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</si>
  <si>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</si>
  <si>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</si>
  <si>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</si>
  <si>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</si>
  <si>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</si>
  <si>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</si>
  <si>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</si>
  <si>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</si>
  <si>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</si>
  <si>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</si>
  <si>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</si>
  <si>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</si>
  <si>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</si>
  <si>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</si>
  <si>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</si>
  <si>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</si>
  <si>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</si>
  <si>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</si>
  <si>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</si>
  <si>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</si>
  <si>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</si>
  <si>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</si>
  <si>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</si>
  <si>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</si>
  <si>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</si>
  <si>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</si>
  <si>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</si>
  <si>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</si>
  <si>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</si>
  <si>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</si>
  <si>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</si>
  <si>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</si>
  <si>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</si>
  <si>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</si>
  <si>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</si>
  <si>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</si>
  <si>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</si>
  <si>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</si>
  <si>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</si>
  <si>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</si>
  <si>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</si>
  <si>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</si>
  <si>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</si>
  <si>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</si>
  <si>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</si>
  <si>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</si>
  <si>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</si>
  <si>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</si>
  <si>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</si>
  <si>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</si>
  <si>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</si>
  <si>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</si>
  <si>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</si>
  <si>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</si>
  <si>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</si>
  <si>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</si>
  <si>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</si>
  <si>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</si>
  <si>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</si>
  <si>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</si>
  <si>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</si>
  <si>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</si>
  <si>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</si>
  <si>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</si>
  <si>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</si>
  <si>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</si>
  <si>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</si>
  <si>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</si>
  <si>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</si>
  <si>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</si>
  <si>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</si>
  <si>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</si>
  <si>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</si>
  <si>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</si>
  <si>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</si>
  <si>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</si>
  <si>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</si>
  <si>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</si>
  <si>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</si>
  <si>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</si>
  <si>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</si>
  <si>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</si>
  <si>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</si>
  <si>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</si>
  <si>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</si>
  <si>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</si>
  <si>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</si>
  <si>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</si>
  <si>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</si>
  <si>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</si>
  <si>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</si>
  <si>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</si>
  <si>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</si>
  <si>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</si>
  <si>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</si>
  <si>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</si>
  <si>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</si>
  <si>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</si>
  <si>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</si>
  <si>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</si>
  <si>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</si>
  <si>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</si>
  <si>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</si>
  <si>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</si>
  <si>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</si>
  <si>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</si>
  <si>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</si>
  <si>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</si>
  <si>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</si>
  <si>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</si>
  <si>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</si>
  <si>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</si>
  <si>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</si>
  <si>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</si>
  <si>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</si>
  <si>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</si>
  <si>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</si>
  <si>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</si>
  <si>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</si>
  <si>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</si>
  <si>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</si>
  <si>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</si>
  <si>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</si>
  <si>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</si>
  <si>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</si>
  <si>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</si>
  <si>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</si>
  <si>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</si>
  <si>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</si>
  <si>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</si>
  <si>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</si>
  <si>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</si>
  <si>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</si>
  <si>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</si>
  <si>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</si>
  <si>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</si>
  <si>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</si>
  <si>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</si>
  <si>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</si>
  <si>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</si>
  <si>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</si>
  <si>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</si>
  <si>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</si>
  <si>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</si>
  <si>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</si>
  <si>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</si>
  <si>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</si>
  <si>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</si>
  <si>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</si>
  <si>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</si>
  <si>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</si>
  <si>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</si>
  <si>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</si>
  <si>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</si>
  <si>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</si>
  <si>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</si>
  <si>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</si>
  <si>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</si>
  <si>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</si>
  <si>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</si>
  <si>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</si>
  <si>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</si>
  <si>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</si>
  <si>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</si>
  <si>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</si>
  <si>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</si>
  <si>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</si>
  <si>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</si>
  <si>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</si>
  <si>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</si>
  <si>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</si>
  <si>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</si>
  <si>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</si>
  <si>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</si>
  <si>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</si>
  <si>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</si>
  <si>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</si>
  <si>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</si>
  <si>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</si>
  <si>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</si>
  <si>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</si>
  <si>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</si>
  <si>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</si>
  <si>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</si>
  <si>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</si>
  <si>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</si>
  <si>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</si>
  <si>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</si>
  <si>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</si>
  <si>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</si>
  <si>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</si>
  <si>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</si>
  <si>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</si>
  <si>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</si>
  <si>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</si>
  <si>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</si>
  <si>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</si>
  <si>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</si>
  <si>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</si>
  <si>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</si>
  <si>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</si>
  <si>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</si>
  <si>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</si>
  <si>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</si>
  <si>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</si>
  <si>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</si>
  <si>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</si>
  <si>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</si>
  <si>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</si>
  <si>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</si>
  <si>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</si>
  <si>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</si>
  <si>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</si>
  <si>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</si>
  <si>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</si>
  <si>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</si>
  <si>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</si>
  <si>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</si>
  <si>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</si>
  <si>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</si>
  <si>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</si>
  <si>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</si>
  <si>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</si>
  <si>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</si>
  <si>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</si>
  <si>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</si>
  <si>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</si>
  <si>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</si>
  <si>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</si>
  <si>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</si>
  <si>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</si>
  <si>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</si>
  <si>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</si>
  <si>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</si>
  <si>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</si>
  <si>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</si>
  <si>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</si>
  <si>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</si>
  <si>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</si>
  <si>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</si>
  <si>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</si>
  <si>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</si>
  <si>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</si>
  <si>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</si>
  <si>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</si>
  <si>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</si>
  <si>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</si>
  <si>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</si>
  <si>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</si>
  <si>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</si>
  <si>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</si>
  <si>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</si>
  <si>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</si>
  <si>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</si>
  <si>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</si>
  <si>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</si>
  <si>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</si>
  <si>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</si>
  <si>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</si>
  <si>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</si>
  <si>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</si>
  <si>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</si>
  <si>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</si>
  <si>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</si>
  <si>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</si>
  <si>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</si>
  <si>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</si>
  <si>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</si>
  <si>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</si>
  <si>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</si>
  <si>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</si>
  <si>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</si>
  <si>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</si>
  <si>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</si>
  <si>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</si>
  <si>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</si>
  <si>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</si>
  <si>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</si>
  <si>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</si>
  <si>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</si>
  <si>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</si>
  <si>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</si>
  <si>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</si>
  <si>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</si>
  <si>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</si>
  <si>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</si>
  <si>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</si>
  <si>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</si>
  <si>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</si>
  <si>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</si>
  <si>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</si>
  <si>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</si>
  <si>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</si>
  <si>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</si>
  <si>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</si>
  <si>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</si>
  <si>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</si>
  <si>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</si>
  <si>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</si>
  <si>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</si>
  <si>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</si>
  <si>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</si>
  <si>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</si>
  <si>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</si>
  <si>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</si>
  <si>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</si>
  <si>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</si>
  <si>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</si>
  <si>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</si>
  <si>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</si>
  <si>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</si>
  <si>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</si>
  <si>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</si>
  <si>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</si>
  <si>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</si>
  <si>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</si>
  <si>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</si>
  <si>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</si>
  <si>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</si>
  <si>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</si>
  <si>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</si>
  <si>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</si>
  <si>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</si>
  <si>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</si>
  <si>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</si>
  <si>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</si>
  <si>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</si>
  <si>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</si>
  <si>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</si>
  <si>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</si>
  <si>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</si>
  <si>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</si>
  <si>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</si>
  <si>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</si>
  <si>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</si>
  <si>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</si>
  <si>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</si>
  <si>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</si>
  <si>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</si>
  <si>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</si>
  <si>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</si>
  <si>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</si>
  <si>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</si>
  <si>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</si>
  <si>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</si>
  <si>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</si>
  <si>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</si>
  <si>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</si>
  <si>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</si>
  <si>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</si>
  <si>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</si>
  <si>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</si>
  <si>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</si>
  <si>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</si>
  <si>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</si>
  <si>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</si>
  <si>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</si>
  <si>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</si>
  <si>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</si>
  <si>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</si>
  <si>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</si>
  <si>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</si>
  <si>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</si>
  <si>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</si>
  <si>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</si>
  <si>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</si>
  <si>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</si>
  <si>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</si>
  <si>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</si>
  <si>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</si>
  <si>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</si>
  <si>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</si>
  <si>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</si>
  <si>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</si>
  <si>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</si>
  <si>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</si>
  <si>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</si>
  <si>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</si>
  <si>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</si>
  <si>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</si>
  <si>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</si>
  <si>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</si>
  <si>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</si>
  <si>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</si>
  <si>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</si>
  <si>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</si>
  <si>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</si>
  <si>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</si>
  <si>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</si>
  <si>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</si>
  <si>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</si>
  <si>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</si>
  <si>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</si>
  <si>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</si>
  <si>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</si>
  <si>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</si>
  <si>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</si>
  <si>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</si>
  <si>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</si>
  <si>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</si>
  <si>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</si>
  <si>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</si>
  <si>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</si>
  <si>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</si>
  <si>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</si>
  <si>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</si>
  <si>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</si>
  <si>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</si>
  <si>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</si>
  <si>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</si>
  <si>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</si>
  <si>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</si>
  <si>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</si>
  <si>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</si>
  <si>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</si>
  <si>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</si>
  <si>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</si>
  <si>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</si>
  <si>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</si>
  <si>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</si>
  <si>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</si>
  <si>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</si>
  <si>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</si>
  <si>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</si>
  <si>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</si>
  <si>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</si>
  <si>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</si>
  <si>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</si>
  <si>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</si>
  <si>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</si>
  <si>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</si>
  <si>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</si>
  <si>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</si>
  <si>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</si>
  <si>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</si>
  <si>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</si>
  <si>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</si>
  <si>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</si>
  <si>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</si>
  <si>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</si>
  <si>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</si>
  <si>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</si>
  <si>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</si>
  <si>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</si>
  <si>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</si>
  <si>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</si>
  <si>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</si>
  <si>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</si>
  <si>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</si>
  <si>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</si>
  <si>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</si>
  <si>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</si>
  <si>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</si>
  <si>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</si>
  <si>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</si>
  <si>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</si>
  <si>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</si>
  <si>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</si>
  <si>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</si>
  <si>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</si>
  <si>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</si>
  <si>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</si>
  <si>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</si>
  <si>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</si>
  <si>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</si>
  <si>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</si>
  <si>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</si>
  <si>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</si>
  <si>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</si>
  <si>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</si>
  <si>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</si>
  <si>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</si>
  <si>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</si>
  <si>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</si>
  <si>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</si>
  <si>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</si>
  <si>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</si>
  <si>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</si>
  <si>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</si>
  <si>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</si>
  <si>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</si>
  <si>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</si>
  <si>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</si>
  <si>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</si>
  <si>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</si>
  <si>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</si>
  <si>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</si>
  <si>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</si>
  <si>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</si>
  <si>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</si>
  <si>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</si>
  <si>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</si>
  <si>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</si>
  <si>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</si>
  <si>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</si>
  <si>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</si>
  <si>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</si>
  <si>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</si>
  <si>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</si>
  <si>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</si>
  <si>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</si>
  <si>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</si>
  <si>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</si>
  <si>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</si>
  <si>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</si>
  <si>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</si>
  <si>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</si>
  <si>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</si>
  <si>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</si>
  <si>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</si>
  <si>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</si>
  <si>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</si>
  <si>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</si>
  <si>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</si>
  <si>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</si>
  <si>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</si>
  <si>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</si>
  <si>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</si>
  <si>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</si>
  <si>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</si>
  <si>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</si>
  <si>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</si>
  <si>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</si>
  <si>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</si>
  <si>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</si>
  <si>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</si>
  <si>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</si>
  <si>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</si>
  <si>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</si>
  <si>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</si>
  <si>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</si>
  <si>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</si>
  <si>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</si>
  <si>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</si>
  <si>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</si>
  <si>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</si>
  <si>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</si>
  <si>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</si>
  <si>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</si>
  <si>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</si>
  <si>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</si>
  <si>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</si>
  <si>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</si>
  <si>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</si>
  <si>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</si>
  <si>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</si>
  <si>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</si>
  <si>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</si>
  <si>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</si>
  <si>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</si>
  <si>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</si>
  <si>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</si>
  <si>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</si>
  <si>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</si>
  <si>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</si>
  <si>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</si>
  <si>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</si>
  <si>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</si>
  <si>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</si>
  <si>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</si>
  <si>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</si>
  <si>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</si>
  <si>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</si>
  <si>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</si>
  <si>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</si>
  <si>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</si>
  <si>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</si>
  <si>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</si>
  <si>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</si>
  <si>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</si>
  <si>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</si>
  <si>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</si>
  <si>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</si>
  <si>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</si>
  <si>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</si>
  <si>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</si>
  <si>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</si>
  <si>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</si>
  <si>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</si>
  <si>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</si>
  <si>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</si>
  <si>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</si>
  <si>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</si>
  <si>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</si>
  <si>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</si>
  <si>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</si>
  <si>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</si>
  <si>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</si>
  <si>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</si>
  <si>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</si>
  <si>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</si>
  <si>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</si>
  <si>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</si>
  <si>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</si>
  <si>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</si>
  <si>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</si>
  <si>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</si>
  <si>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</si>
  <si>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</si>
  <si>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</si>
  <si>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</si>
  <si>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</si>
  <si>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</si>
  <si>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</si>
  <si>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</si>
  <si>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</si>
  <si>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</si>
  <si>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</si>
  <si>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</si>
  <si>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</si>
  <si>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</si>
  <si>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</si>
  <si>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</si>
  <si>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</si>
  <si>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</si>
  <si>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</si>
  <si>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</si>
  <si>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</si>
  <si>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</si>
  <si>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</si>
  <si>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</si>
  <si>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</si>
  <si>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</si>
  <si>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</si>
  <si>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</si>
  <si>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</si>
  <si>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</si>
  <si>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</si>
  <si>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</si>
  <si>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</si>
  <si>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</si>
  <si>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</si>
  <si>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</si>
  <si>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</si>
  <si>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</si>
  <si>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</si>
  <si>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</si>
  <si>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</si>
  <si>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</si>
  <si>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</si>
  <si>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</si>
  <si>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</si>
  <si>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</si>
  <si>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</si>
  <si>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</si>
  <si>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</si>
  <si>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</si>
  <si>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</si>
  <si>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</si>
  <si>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</si>
  <si>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</si>
  <si>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</si>
  <si>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</si>
  <si>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</si>
  <si>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</si>
  <si>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</si>
  <si>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</si>
  <si>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</si>
  <si>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</si>
  <si>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</si>
  <si>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</si>
  <si>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</si>
  <si>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</si>
  <si>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</si>
  <si>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</si>
  <si>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</si>
  <si>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</si>
  <si>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</si>
  <si>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</si>
  <si>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</si>
  <si>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</si>
  <si>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</si>
  <si>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</si>
  <si>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</si>
  <si>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</si>
  <si>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</si>
  <si>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</si>
  <si>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</si>
  <si>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</si>
  <si>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</si>
  <si>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</si>
  <si>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</si>
  <si>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</si>
  <si>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</si>
  <si>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</si>
  <si>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</si>
  <si>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</si>
  <si>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</si>
  <si>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</si>
  <si>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</si>
  <si>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</si>
  <si>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</si>
  <si>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</si>
  <si>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</si>
  <si>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</si>
  <si>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</si>
  <si>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</si>
  <si>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</si>
  <si>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</si>
  <si>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</si>
  <si>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</si>
  <si>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</si>
  <si>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</si>
  <si>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</si>
  <si>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</si>
  <si>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</si>
  <si>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</si>
  <si>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</si>
  <si>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</si>
  <si>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</si>
  <si>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</si>
  <si>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</si>
  <si>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</si>
  <si>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</si>
  <si>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</si>
  <si>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</si>
  <si>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</si>
  <si>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</si>
  <si>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</si>
  <si>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</si>
  <si>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</si>
  <si>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</si>
  <si>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</si>
  <si>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</si>
  <si>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</si>
  <si>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</si>
  <si>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</si>
  <si>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</si>
  <si>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</si>
  <si>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</si>
  <si>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</si>
  <si>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</si>
  <si>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</si>
  <si>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</si>
  <si>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</si>
  <si>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</si>
  <si>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</si>
  <si>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</si>
  <si>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</si>
  <si>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</si>
  <si>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</si>
  <si>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</si>
  <si>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</si>
  <si>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</si>
  <si>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</si>
  <si>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</si>
  <si>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</si>
  <si>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</si>
  <si>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</si>
  <si>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</si>
  <si>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</si>
  <si>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</si>
  <si>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</si>
  <si>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</si>
  <si>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</si>
  <si>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</si>
  <si>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</si>
  <si>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</si>
  <si>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</si>
  <si>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</si>
  <si>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</si>
  <si>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</si>
  <si>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</si>
  <si>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</si>
  <si>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</si>
  <si>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</si>
  <si>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</si>
  <si>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</si>
  <si>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</si>
  <si>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</si>
  <si>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</si>
  <si>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</si>
  <si>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</si>
  <si>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</si>
  <si>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</si>
  <si>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</si>
  <si>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</si>
  <si>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</si>
  <si>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</si>
  <si>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</si>
  <si>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</si>
  <si>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</si>
  <si>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</si>
  <si>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</si>
  <si>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</si>
  <si>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</si>
  <si>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</si>
  <si>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</si>
  <si>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</si>
  <si>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</si>
  <si>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</si>
  <si>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</si>
  <si>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</si>
  <si>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</si>
  <si>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</si>
  <si>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</si>
  <si>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</si>
  <si>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</si>
  <si>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</si>
  <si>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</si>
  <si>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</si>
  <si>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</si>
  <si>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</si>
  <si>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</si>
  <si>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</si>
  <si>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</si>
  <si>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</si>
  <si>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</si>
  <si>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</si>
  <si>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</si>
  <si>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</si>
  <si>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</si>
  <si>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</si>
  <si>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</si>
  <si>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</si>
  <si>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</si>
  <si>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</si>
  <si>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</si>
  <si>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</si>
  <si>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</si>
  <si>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</si>
  <si>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</si>
  <si>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</si>
  <si>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</si>
  <si>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</si>
  <si>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</si>
  <si>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</si>
  <si>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</si>
  <si>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</si>
  <si>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</si>
  <si>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</si>
  <si>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</si>
  <si>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</si>
  <si>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</si>
  <si>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</si>
  <si>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</si>
  <si>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</si>
  <si>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</si>
  <si>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</si>
  <si>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</si>
  <si>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</si>
  <si>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</si>
  <si>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</si>
  <si>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</si>
  <si>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</si>
  <si>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</si>
  <si>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</si>
  <si>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</si>
  <si>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</si>
  <si>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</si>
  <si>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</si>
  <si>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</si>
  <si>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</si>
  <si>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</si>
  <si>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</si>
  <si>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</si>
  <si>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</si>
  <si>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</si>
  <si>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</si>
  <si>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</si>
  <si>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</si>
  <si>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</si>
  <si>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</si>
  <si>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</si>
  <si>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</si>
  <si>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</si>
  <si>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</si>
  <si>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</si>
  <si>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</si>
  <si>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</si>
  <si>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</si>
  <si>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</si>
  <si>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</si>
  <si>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</si>
  <si>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</si>
  <si>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</si>
  <si>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</si>
  <si>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</si>
  <si>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</si>
  <si>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</si>
  <si>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</si>
  <si>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</si>
  <si>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</si>
  <si>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</si>
  <si>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</si>
  <si>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</si>
  <si>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</si>
  <si>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</si>
  <si>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</si>
  <si>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</si>
  <si>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</si>
  <si>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</si>
  <si>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</si>
  <si>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</si>
  <si>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</si>
  <si>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</si>
  <si>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</si>
  <si>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</si>
  <si>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</si>
  <si>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</si>
  <si>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</si>
  <si>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</si>
  <si>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</si>
  <si>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</si>
  <si>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</si>
  <si>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</si>
  <si>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</si>
  <si>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</si>
  <si>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</si>
  <si>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</si>
  <si>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</si>
  <si>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</si>
  <si>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</si>
  <si>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</si>
  <si>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</si>
  <si>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</si>
  <si>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</si>
  <si>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</si>
  <si>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</si>
  <si>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</si>
  <si>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</si>
  <si>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</si>
  <si>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</si>
  <si>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</si>
  <si>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</si>
  <si>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</si>
  <si>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</si>
  <si>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</si>
  <si>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</si>
  <si>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</si>
  <si>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</si>
  <si>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</si>
  <si>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</si>
  <si>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</si>
  <si>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</si>
  <si>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</si>
  <si>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</si>
  <si>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</si>
  <si>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</si>
  <si>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</si>
  <si>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</si>
  <si>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</si>
  <si>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</si>
  <si>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</si>
  <si>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</si>
  <si>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</si>
  <si>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</si>
  <si>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</si>
  <si>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</si>
  <si>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</si>
  <si>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</si>
  <si>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</si>
  <si>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</si>
  <si>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</si>
  <si>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</si>
  <si>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</si>
  <si>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</si>
  <si>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</si>
  <si>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</si>
  <si>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</si>
  <si>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</si>
  <si>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</si>
  <si>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</si>
  <si>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</si>
  <si>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</si>
  <si>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</si>
  <si>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</si>
  <si>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</si>
  <si>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</si>
  <si>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</si>
  <si>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</si>
  <si>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</si>
  <si>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</si>
  <si>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</si>
  <si>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</si>
  <si>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</si>
  <si>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</si>
  <si>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</si>
  <si>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</si>
  <si>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</si>
  <si>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</si>
  <si>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</si>
  <si>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</si>
  <si>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</si>
  <si>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</si>
  <si>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</si>
  <si>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</si>
  <si>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</si>
  <si>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</si>
  <si>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</si>
  <si>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</si>
  <si>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</si>
  <si>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</si>
  <si>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</si>
  <si>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</si>
  <si>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</si>
  <si>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</si>
  <si>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</si>
  <si>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</si>
  <si>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</si>
  <si>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</si>
  <si>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</si>
  <si>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</si>
  <si>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</si>
  <si>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</si>
  <si>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</si>
  <si>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</si>
  <si>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</si>
  <si>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</si>
  <si>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</si>
  <si>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</si>
  <si>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</si>
  <si>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</si>
  <si>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</si>
  <si>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</si>
  <si>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</si>
  <si>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</si>
  <si>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</si>
  <si>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</si>
  <si>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</si>
  <si>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</si>
  <si>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</si>
  <si>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</si>
  <si>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</si>
  <si>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</si>
  <si>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</si>
  <si>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</si>
  <si>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</si>
  <si>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</si>
  <si>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</si>
  <si>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</si>
  <si>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</si>
  <si>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</si>
  <si>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</si>
  <si>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</si>
  <si>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</si>
  <si>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</si>
  <si>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</si>
  <si>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</si>
  <si>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</si>
  <si>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</si>
  <si>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</si>
  <si>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</si>
  <si>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</si>
  <si>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</si>
  <si>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</si>
  <si>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</si>
  <si>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</si>
  <si>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</si>
  <si>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</si>
  <si>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</si>
  <si>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</si>
  <si>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</si>
  <si>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</si>
  <si>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</si>
  <si>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</si>
  <si>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</si>
  <si>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</si>
  <si>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</si>
  <si>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</si>
  <si>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</si>
  <si>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</si>
  <si>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</si>
  <si>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</si>
  <si>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</si>
  <si>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</si>
  <si>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</si>
  <si>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</si>
  <si>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</si>
  <si>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</si>
  <si>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</si>
  <si>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</si>
  <si>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</si>
  <si>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</si>
  <si>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</si>
  <si>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</si>
  <si>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</si>
  <si>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</si>
  <si>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</si>
  <si>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</si>
  <si>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</si>
  <si>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</si>
  <si>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</si>
  <si>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</si>
  <si>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</si>
  <si>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</si>
  <si>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</si>
  <si>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</si>
  <si>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</si>
  <si>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</si>
  <si>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</si>
  <si>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</si>
  <si>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</si>
  <si>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</si>
  <si>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</si>
  <si>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</si>
  <si>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</si>
  <si>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</si>
  <si>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</si>
  <si>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</si>
  <si>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</si>
  <si>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</si>
  <si>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</si>
  <si>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</si>
  <si>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</si>
  <si>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</si>
  <si>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</si>
  <si>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</si>
  <si>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</si>
  <si>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</si>
  <si>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</si>
  <si>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</si>
  <si>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</si>
  <si>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</si>
  <si>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</si>
  <si>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</si>
  <si>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</si>
  <si>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</si>
  <si>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</si>
  <si>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</si>
  <si>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</si>
  <si>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</si>
  <si>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</si>
  <si>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</si>
  <si>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</si>
  <si>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</si>
  <si>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</si>
  <si>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</si>
  <si>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</si>
  <si>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</si>
  <si>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</si>
  <si>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</si>
  <si>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</si>
  <si>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</si>
  <si>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</si>
  <si>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</si>
  <si>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</si>
  <si>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</si>
  <si>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</si>
  <si>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</si>
  <si>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</si>
  <si>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</si>
  <si>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</si>
  <si>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</si>
  <si>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</si>
  <si>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</si>
  <si>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</si>
  <si>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</si>
  <si>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</si>
  <si>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</si>
  <si>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</si>
  <si>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</si>
  <si>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</si>
  <si>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</si>
  <si>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</si>
  <si>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</si>
  <si>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</si>
  <si>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</si>
  <si>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</si>
  <si>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</si>
  <si>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</si>
  <si>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</si>
  <si>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</si>
  <si>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</si>
  <si>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</si>
  <si>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</si>
  <si>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</si>
  <si>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</si>
  <si>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</si>
  <si>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</si>
  <si>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</si>
  <si>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</si>
  <si>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</si>
  <si>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</si>
  <si>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</si>
  <si>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</si>
  <si>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</si>
  <si>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</si>
  <si>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</si>
  <si>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</si>
  <si>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</si>
  <si>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</si>
  <si>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</si>
  <si>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</si>
  <si>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</si>
  <si>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</si>
  <si>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</si>
  <si>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</si>
  <si>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</si>
  <si>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</si>
  <si>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</si>
  <si>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</si>
  <si>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</si>
  <si>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</si>
  <si>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</si>
  <si>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</si>
  <si>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</si>
  <si>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</si>
  <si>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</si>
  <si>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</si>
  <si>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</si>
  <si>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</si>
  <si>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</si>
  <si>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</si>
  <si>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</si>
  <si>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</si>
  <si>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</si>
  <si>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</si>
  <si>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</si>
  <si>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</si>
  <si>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</si>
  <si>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</si>
  <si>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</si>
  <si>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</si>
  <si>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</si>
  <si>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</si>
  <si>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</si>
  <si>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</si>
  <si>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</si>
  <si>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</si>
  <si>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</si>
  <si>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</si>
  <si>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</si>
  <si>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</si>
  <si>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</si>
  <si>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</si>
  <si>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</si>
  <si>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</si>
  <si>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</si>
  <si>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</si>
  <si>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</si>
  <si>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</si>
  <si>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</si>
  <si>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</si>
  <si>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</si>
  <si>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</si>
  <si>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</si>
  <si>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</si>
  <si>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</si>
  <si>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</si>
  <si>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</si>
  <si>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</si>
  <si>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</si>
  <si>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</si>
  <si>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</si>
  <si>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</si>
  <si>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</si>
  <si>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</si>
  <si>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</si>
  <si>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</si>
  <si>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</si>
  <si>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</si>
  <si>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</si>
  <si>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</si>
  <si>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</si>
  <si>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</si>
  <si>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</si>
  <si>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</si>
  <si>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</si>
  <si>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</si>
  <si>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</si>
  <si>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</si>
  <si>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</si>
  <si>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</si>
  <si>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</si>
  <si>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</si>
  <si>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</si>
  <si>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</si>
  <si>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</si>
  <si>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</si>
  <si>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</si>
  <si>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</si>
  <si>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</si>
  <si>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</si>
  <si>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</si>
  <si>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</si>
  <si>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</si>
  <si>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</si>
  <si>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</si>
  <si>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</si>
  <si>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</si>
  <si>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</si>
  <si>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</si>
  <si>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</si>
  <si>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</si>
  <si>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</si>
  <si>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</si>
  <si>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</si>
  <si>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</si>
  <si>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</si>
  <si>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</si>
  <si>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</si>
  <si>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</si>
  <si>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</si>
  <si>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</si>
  <si>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</si>
  <si>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</si>
  <si>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</si>
  <si>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</si>
  <si>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</si>
  <si>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</si>
  <si>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</si>
  <si>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</si>
  <si>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</si>
  <si>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</si>
  <si>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</si>
  <si>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</si>
  <si>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</si>
  <si>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</si>
  <si>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</si>
  <si>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</si>
  <si>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</si>
  <si>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</si>
  <si>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</si>
  <si>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</si>
  <si>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</si>
  <si>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</si>
  <si>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</si>
  <si>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</si>
  <si>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</si>
  <si>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</si>
  <si>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</si>
  <si>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</si>
  <si>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</si>
  <si>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</si>
  <si>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</si>
  <si>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</si>
  <si>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</si>
  <si>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</si>
  <si>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</si>
  <si>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</si>
  <si>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</si>
  <si>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</si>
  <si>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</si>
  <si>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</si>
  <si>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</si>
  <si>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</si>
  <si>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</si>
  <si>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</si>
  <si>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</si>
  <si>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</si>
  <si>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</si>
  <si>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</si>
  <si>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</si>
  <si>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</si>
  <si>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</si>
  <si>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</si>
  <si>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</si>
  <si>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</si>
  <si>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</si>
  <si>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</si>
  <si>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</si>
  <si>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</si>
  <si>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</si>
  <si>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</si>
  <si>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</si>
  <si>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</si>
  <si>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</si>
  <si>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</si>
  <si>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</si>
  <si>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</si>
  <si>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</si>
  <si>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</si>
  <si>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</si>
  <si>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</si>
  <si>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</si>
  <si>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</si>
  <si>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</si>
  <si>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</si>
  <si>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</si>
  <si>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</si>
  <si>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</si>
  <si>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</si>
  <si>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</si>
  <si>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</si>
  <si>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</si>
  <si>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</si>
  <si>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</si>
  <si>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</si>
  <si>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</si>
  <si>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</si>
  <si>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</si>
  <si>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</si>
  <si>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</si>
  <si>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</si>
  <si>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</si>
  <si>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</si>
  <si>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</si>
  <si>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</si>
  <si>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</si>
  <si>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</si>
  <si>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</si>
  <si>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</si>
  <si>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</si>
  <si>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</si>
  <si>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</si>
  <si>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</si>
  <si>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</si>
  <si>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</si>
  <si>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</si>
  <si>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</si>
  <si>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</si>
  <si>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</si>
  <si>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</si>
  <si>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</si>
  <si>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</si>
  <si>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</si>
  <si>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</si>
  <si>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</si>
  <si>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</si>
  <si>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</si>
  <si>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</si>
  <si>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</si>
  <si>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</si>
  <si>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</si>
  <si>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</si>
  <si>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</si>
  <si>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</si>
  <si>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</si>
  <si>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</si>
  <si>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</si>
  <si>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</si>
  <si>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</si>
  <si>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</si>
  <si>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</si>
  <si>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</si>
  <si>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</si>
  <si>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</si>
  <si>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</si>
  <si>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</si>
  <si>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</si>
  <si>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</si>
  <si>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</si>
  <si>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</si>
  <si>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</si>
  <si>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</si>
  <si>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</si>
  <si>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</si>
  <si>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</si>
  <si>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</si>
  <si>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</si>
  <si>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</si>
  <si>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</si>
  <si>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</si>
  <si>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</si>
  <si>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</si>
  <si>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</si>
  <si>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</si>
  <si>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</si>
  <si>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</si>
  <si>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</si>
  <si>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</si>
  <si>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</si>
  <si>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</si>
  <si>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</si>
  <si>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</si>
  <si>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</si>
  <si>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</si>
  <si>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</si>
  <si>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</si>
  <si>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</si>
  <si>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</si>
  <si>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</si>
  <si>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</si>
  <si>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</si>
  <si>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</si>
  <si>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</si>
  <si>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</si>
  <si>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</si>
  <si>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</si>
  <si>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</si>
  <si>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</si>
  <si>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</si>
  <si>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</si>
  <si>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</si>
  <si>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</si>
  <si>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</si>
  <si>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</si>
  <si>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</si>
  <si>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</si>
  <si>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</si>
  <si>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</si>
  <si>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</si>
  <si>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</si>
  <si>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</si>
  <si>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</si>
  <si>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</si>
  <si>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</si>
  <si>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</si>
  <si>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</si>
  <si>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</si>
  <si>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</si>
  <si>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</si>
  <si>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</si>
  <si>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</si>
  <si>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</si>
  <si>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</si>
  <si>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</si>
  <si>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</si>
  <si>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</si>
  <si>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</si>
  <si>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</si>
  <si>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</si>
  <si>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</si>
  <si>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</si>
  <si>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</si>
  <si>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</si>
  <si>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</si>
  <si>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</si>
  <si>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</si>
  <si>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</si>
  <si>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</si>
  <si>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</si>
  <si>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</si>
  <si>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</si>
  <si>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</si>
  <si>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</si>
  <si>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</si>
  <si>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</si>
  <si>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</si>
  <si>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</si>
  <si>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</si>
  <si>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</si>
  <si>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</si>
  <si>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</si>
  <si>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</si>
  <si>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</si>
  <si>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</si>
  <si>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</si>
  <si>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</si>
  <si>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</si>
  <si>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</si>
  <si>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</si>
  <si>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</si>
  <si>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</si>
  <si>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</si>
  <si>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</si>
  <si>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</si>
  <si>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</si>
  <si>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</si>
  <si>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</si>
  <si>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</si>
  <si>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</si>
  <si>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</si>
  <si>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</si>
  <si>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</si>
  <si>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</si>
  <si>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</si>
  <si>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</si>
  <si>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</si>
  <si>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</si>
  <si>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</si>
  <si>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</si>
  <si>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</si>
  <si>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</si>
  <si>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</si>
  <si>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</si>
  <si>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</si>
  <si>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</si>
  <si>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</si>
  <si>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</si>
  <si>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</si>
  <si>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</si>
  <si>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</si>
  <si>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</si>
  <si>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</si>
  <si>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</si>
  <si>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</si>
  <si>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</si>
  <si>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</si>
  <si>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</si>
  <si>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</si>
  <si>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</si>
  <si>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</si>
  <si>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</si>
  <si>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</si>
  <si>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</si>
  <si>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</si>
  <si>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</si>
  <si>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</si>
  <si>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</si>
  <si>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</si>
  <si>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</si>
  <si>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</si>
  <si>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</si>
  <si>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</si>
  <si>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</si>
  <si>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</si>
  <si>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</si>
  <si>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</si>
  <si>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</si>
  <si>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</si>
  <si>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</si>
  <si>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</si>
  <si>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</si>
  <si>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</si>
  <si>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</si>
  <si>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</si>
  <si>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</si>
  <si>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</si>
  <si>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</si>
  <si>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</si>
  <si>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</si>
  <si>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</si>
  <si>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</si>
  <si>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</si>
  <si>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</si>
  <si>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</si>
  <si>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</si>
  <si>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</si>
  <si>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</si>
  <si>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</si>
  <si>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</si>
  <si>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</si>
  <si>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</si>
  <si>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</si>
  <si>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</si>
  <si>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</si>
  <si>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</si>
  <si>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</si>
  <si>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</si>
  <si>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</si>
  <si>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</si>
  <si>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</si>
  <si>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</si>
  <si>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</si>
  <si>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</si>
  <si>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</si>
  <si>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</si>
  <si>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</si>
  <si>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</si>
  <si>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</si>
  <si>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</si>
  <si>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</si>
  <si>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</si>
  <si>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</si>
  <si>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</si>
  <si>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</si>
  <si>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</si>
  <si>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</si>
  <si>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</si>
  <si>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</si>
  <si>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</si>
  <si>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</si>
  <si>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</si>
  <si>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</si>
  <si>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</si>
  <si>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</si>
  <si>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</si>
  <si>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</si>
  <si>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</si>
  <si>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</si>
  <si>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</si>
  <si>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</si>
  <si>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</si>
  <si>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</si>
  <si>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</si>
  <si>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</si>
  <si>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</si>
  <si>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</si>
  <si>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</si>
  <si>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</si>
  <si>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</si>
  <si>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</si>
  <si>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</si>
  <si>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</si>
  <si>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</si>
  <si>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</si>
  <si>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</si>
  <si>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</si>
  <si>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</si>
  <si>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</si>
  <si>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</si>
  <si>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</si>
  <si>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</si>
  <si>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</si>
  <si>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</si>
  <si>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</si>
  <si>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</si>
  <si>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</si>
  <si>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</si>
  <si>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</si>
  <si>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</si>
  <si>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</si>
  <si>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</si>
  <si>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</si>
  <si>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</si>
  <si>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</si>
  <si>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</si>
  <si>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</si>
  <si>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</si>
  <si>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</si>
  <si>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</si>
  <si>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</si>
  <si>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</si>
  <si>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</si>
  <si>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</si>
  <si>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</si>
  <si>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</si>
  <si>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</si>
  <si>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</si>
  <si>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</si>
  <si>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</si>
  <si>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</si>
  <si>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</si>
  <si>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</si>
  <si>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</si>
  <si>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</si>
  <si>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</si>
  <si>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</si>
  <si>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</si>
  <si>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</si>
  <si>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</si>
  <si>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</si>
  <si>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</si>
  <si>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</si>
  <si>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</si>
  <si>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</si>
  <si>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</si>
  <si>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</si>
  <si>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</si>
  <si>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</si>
  <si>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</si>
  <si>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</si>
  <si>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</si>
  <si>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</si>
  <si>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</si>
  <si>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</si>
  <si>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</si>
  <si>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</si>
  <si>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</si>
  <si>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</si>
  <si>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</si>
  <si>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</si>
  <si>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</si>
  <si>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</si>
  <si>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</si>
  <si>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</si>
  <si>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</si>
  <si>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</si>
  <si>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</si>
  <si>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</si>
  <si>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</si>
  <si>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</si>
  <si>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</si>
  <si>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</si>
  <si>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</si>
  <si>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</si>
  <si>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</si>
  <si>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</si>
  <si>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</si>
  <si>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</si>
  <si>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</si>
  <si>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</si>
  <si>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</si>
  <si>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</si>
  <si>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</si>
  <si>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</si>
  <si>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</si>
  <si>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</si>
  <si>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</si>
  <si>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</si>
  <si>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</si>
  <si>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</si>
  <si>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</si>
  <si>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</si>
  <si>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</si>
  <si>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</si>
  <si>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</si>
  <si>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</si>
  <si>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</si>
  <si>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</si>
  <si>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</si>
  <si>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</si>
  <si>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</si>
  <si>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</si>
  <si>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</si>
  <si>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</si>
  <si>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</si>
  <si>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</si>
  <si>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</si>
  <si>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</si>
  <si>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</si>
  <si>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</si>
  <si>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</si>
  <si>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</si>
  <si>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</si>
  <si>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</si>
  <si>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</si>
  <si>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</si>
  <si>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</si>
  <si>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</si>
  <si>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</si>
  <si>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</si>
  <si>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</si>
  <si>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</si>
  <si>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</si>
  <si>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</si>
  <si>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</si>
  <si>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</si>
  <si>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</si>
  <si>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</si>
  <si>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</si>
  <si>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</si>
  <si>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</si>
  <si>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</si>
  <si>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</si>
  <si>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</si>
  <si>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</si>
  <si>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</si>
  <si>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</si>
  <si>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</si>
  <si>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</si>
  <si>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</si>
  <si>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</si>
  <si>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</si>
  <si>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</si>
  <si>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</si>
  <si>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</si>
  <si>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</si>
  <si>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</si>
  <si>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</si>
  <si>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</si>
  <si>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</si>
  <si>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</si>
  <si>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</si>
  <si>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</si>
  <si>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</si>
  <si>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</si>
  <si>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</si>
  <si>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</si>
  <si>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</si>
  <si>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</si>
  <si>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</si>
  <si>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</si>
  <si>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</si>
  <si>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</si>
  <si>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</si>
  <si>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</si>
  <si>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</si>
  <si>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</si>
  <si>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</si>
  <si>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</si>
  <si>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</si>
  <si>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</si>
  <si>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</si>
  <si>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</si>
  <si>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</si>
  <si>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</si>
  <si>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</si>
  <si>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</si>
  <si>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</si>
  <si>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</si>
  <si>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</si>
  <si>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</si>
  <si>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</si>
  <si>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</si>
  <si>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</si>
  <si>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</si>
  <si>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</si>
  <si>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</si>
  <si>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</si>
  <si>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</si>
  <si>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</si>
  <si>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</si>
  <si>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</si>
  <si>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</si>
  <si>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</si>
  <si>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</si>
  <si>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</si>
  <si>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</si>
  <si>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</si>
  <si>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</si>
  <si>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</si>
  <si>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</si>
  <si>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</si>
  <si>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</si>
  <si>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</si>
  <si>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</si>
  <si>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</si>
  <si>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</si>
  <si>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</si>
  <si>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</si>
  <si>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</si>
  <si>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</si>
  <si>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</si>
  <si>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</si>
  <si>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</si>
  <si>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</si>
  <si>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</si>
  <si>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</si>
  <si>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</si>
  <si>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</si>
  <si>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</si>
  <si>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</si>
  <si>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</si>
  <si>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</si>
  <si>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</si>
  <si>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</si>
  <si>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</si>
  <si>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</si>
  <si>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</si>
  <si>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</si>
  <si>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</si>
  <si>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</si>
  <si>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</si>
  <si>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</si>
  <si>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</si>
  <si>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</si>
  <si>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</si>
  <si>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</si>
  <si>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</si>
  <si>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</si>
  <si>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</si>
  <si>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</si>
  <si>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</si>
  <si>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</si>
  <si>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</si>
  <si>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</si>
  <si>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</si>
  <si>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</si>
  <si>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</si>
  <si>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</si>
  <si>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</si>
  <si>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</si>
  <si>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</si>
  <si>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</si>
  <si>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</si>
  <si>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</si>
  <si>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</si>
  <si>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</si>
  <si>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</si>
  <si>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</si>
  <si>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</si>
  <si>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</si>
  <si>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</si>
  <si>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</si>
  <si>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</si>
  <si>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</si>
  <si>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</si>
  <si>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</si>
  <si>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</si>
  <si>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</si>
  <si>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</si>
  <si>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</si>
  <si>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</si>
  <si>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</si>
  <si>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</si>
  <si>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</si>
  <si>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</si>
  <si>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</si>
  <si>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</si>
  <si>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</si>
  <si>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</si>
  <si>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</si>
  <si>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</si>
  <si>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</si>
  <si>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</si>
  <si>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</si>
  <si>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</si>
  <si>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</si>
  <si>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</si>
  <si>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</si>
  <si>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</si>
  <si>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</si>
  <si>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</si>
  <si>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</si>
  <si>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</si>
  <si>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</si>
  <si>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</si>
  <si>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</si>
  <si>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</si>
  <si>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</si>
  <si>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</si>
  <si>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</si>
  <si>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</si>
  <si>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</si>
  <si>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</si>
  <si>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</si>
  <si>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</si>
  <si>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</si>
  <si>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</si>
  <si>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</si>
  <si>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</si>
  <si>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</si>
  <si>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</si>
  <si>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</si>
  <si>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</si>
  <si>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</si>
  <si>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</si>
  <si>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</si>
  <si>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</si>
  <si>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</si>
  <si>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</si>
  <si>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</si>
  <si>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</si>
  <si>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</si>
  <si>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</si>
  <si>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</si>
  <si>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</si>
  <si>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</si>
  <si>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</si>
  <si>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</si>
  <si>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</si>
  <si>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</si>
  <si>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</si>
  <si>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</si>
  <si>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</si>
  <si>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</si>
  <si>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</si>
  <si>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</si>
  <si>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</si>
  <si>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</si>
  <si>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</si>
  <si>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</si>
  <si>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</si>
  <si>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</si>
  <si>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</si>
  <si>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</si>
  <si>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</si>
  <si>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</si>
  <si>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</si>
  <si>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</si>
  <si>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</si>
  <si>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</si>
  <si>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</si>
  <si>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</si>
  <si>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</si>
  <si>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</si>
  <si>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</si>
  <si>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</si>
  <si>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</si>
  <si>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</si>
  <si>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</si>
  <si>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</si>
  <si>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</si>
  <si>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</si>
  <si>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</si>
  <si>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</si>
  <si>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</si>
  <si>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</si>
  <si>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</si>
  <si>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</si>
  <si>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</si>
  <si>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</si>
  <si>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</si>
  <si>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</si>
  <si>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</si>
  <si>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</si>
  <si>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</si>
  <si>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</si>
  <si>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</si>
  <si>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</si>
  <si>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</si>
  <si>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</si>
  <si>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</si>
  <si>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</si>
  <si>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</si>
  <si>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</si>
  <si>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</si>
  <si>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</si>
  <si>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</si>
  <si>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</si>
  <si>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</si>
  <si>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</si>
  <si>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</si>
  <si>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</si>
  <si>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</si>
  <si>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</si>
  <si>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</si>
  <si>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</si>
  <si>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</si>
  <si>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</si>
  <si>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</si>
  <si>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</si>
  <si>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</si>
  <si>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</si>
  <si>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</si>
  <si>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</si>
  <si>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</si>
  <si>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</si>
  <si>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</si>
  <si>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</si>
  <si>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</si>
  <si>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</si>
  <si>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</si>
  <si>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</si>
  <si>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</si>
  <si>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</si>
  <si>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</si>
  <si>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</si>
  <si>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</si>
  <si>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</si>
  <si>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</si>
  <si>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</si>
  <si>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</si>
  <si>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</si>
  <si>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</si>
  <si>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</si>
  <si>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</si>
  <si>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</si>
  <si>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</si>
  <si>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</si>
  <si>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</si>
  <si>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</si>
  <si>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</si>
  <si>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</si>
  <si>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</si>
  <si>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</si>
  <si>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</si>
  <si>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</si>
  <si>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</si>
  <si>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</si>
  <si>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</si>
  <si>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</si>
  <si>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</si>
  <si>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</si>
  <si>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</si>
  <si>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</si>
  <si>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</si>
  <si>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</si>
  <si>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</si>
  <si>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</si>
  <si>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</si>
  <si>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</si>
  <si>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</si>
  <si>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</si>
  <si>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</si>
  <si>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</si>
  <si>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</si>
  <si>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</si>
  <si>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</si>
  <si>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</si>
  <si>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</si>
  <si>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</si>
  <si>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</si>
  <si>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</si>
  <si>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</si>
  <si>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</si>
  <si>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</si>
  <si>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</si>
  <si>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</si>
  <si>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</si>
  <si>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</si>
  <si>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</si>
  <si>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</si>
  <si>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</si>
  <si>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</si>
  <si>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</si>
  <si>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</si>
  <si>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</si>
  <si>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</si>
  <si>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</si>
  <si>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</si>
  <si>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</si>
  <si>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</si>
  <si>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</si>
  <si>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</si>
  <si>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</si>
  <si>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</si>
  <si>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</si>
  <si>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</si>
  <si>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</si>
  <si>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</si>
  <si>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</si>
  <si>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</si>
  <si>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</si>
  <si>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</si>
  <si>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</si>
  <si>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</si>
  <si>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</si>
  <si>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</si>
  <si>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</si>
  <si>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</si>
  <si>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</si>
  <si>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</si>
  <si>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</si>
  <si>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</si>
  <si>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</si>
  <si>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</si>
  <si>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</si>
  <si>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</si>
  <si>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</si>
  <si>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</si>
  <si>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</si>
  <si>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</si>
  <si>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</si>
  <si>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</si>
  <si>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</si>
  <si>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</si>
  <si>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</si>
  <si>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</si>
  <si>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</si>
  <si>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</si>
  <si>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</si>
  <si>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</si>
  <si>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</si>
  <si>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</si>
  <si>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</si>
  <si>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</si>
  <si>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</si>
  <si>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</si>
  <si>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</si>
  <si>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</si>
  <si>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</si>
  <si>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</si>
  <si>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</si>
  <si>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</si>
  <si>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</si>
  <si>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</si>
  <si>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</si>
  <si>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</si>
  <si>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</si>
  <si>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</si>
  <si>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</si>
  <si>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</si>
  <si>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</si>
  <si>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</si>
  <si>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</si>
  <si>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</si>
  <si>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</si>
  <si>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</si>
  <si>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</si>
  <si>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</si>
  <si>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</si>
  <si>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</si>
  <si>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</si>
  <si>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</si>
  <si>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</si>
  <si>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</si>
  <si>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</si>
  <si>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</si>
  <si>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</si>
  <si>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</si>
  <si>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</si>
  <si>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</si>
  <si>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</si>
  <si>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</si>
  <si>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</si>
  <si>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</si>
  <si>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</si>
  <si>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</si>
  <si>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</si>
  <si>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</si>
  <si>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</si>
  <si>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</si>
  <si>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</si>
  <si>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</si>
  <si>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</si>
  <si>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</si>
  <si>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</si>
  <si>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</si>
  <si>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</si>
  <si>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</si>
  <si>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</si>
  <si>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</si>
  <si>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</si>
  <si>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</si>
  <si>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</si>
  <si>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</si>
  <si>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</si>
  <si>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</si>
  <si>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</si>
  <si>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</si>
  <si>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</si>
  <si>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</si>
  <si>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</si>
  <si>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</si>
  <si>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</si>
  <si>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</si>
  <si>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</si>
  <si>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</si>
  <si>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</si>
  <si>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</si>
  <si>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</si>
  <si>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</si>
  <si>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</si>
  <si>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</si>
  <si>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</si>
  <si>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</si>
  <si>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</si>
  <si>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</si>
  <si>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</si>
  <si>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</si>
  <si>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</si>
  <si>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</si>
  <si>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</si>
  <si>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</si>
  <si>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</si>
  <si>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</si>
  <si>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</si>
  <si>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</si>
  <si>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</si>
  <si>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</si>
  <si>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</si>
  <si>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</si>
  <si>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</si>
  <si>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</si>
  <si>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</si>
  <si>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</si>
  <si>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</si>
  <si>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</si>
  <si>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</si>
  <si>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</si>
  <si>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</si>
  <si>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</si>
  <si>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</si>
  <si>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</si>
  <si>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</si>
  <si>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</si>
  <si>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</si>
  <si>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</si>
  <si>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</si>
  <si>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</si>
  <si>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</si>
  <si>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</si>
  <si>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</si>
  <si>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</si>
  <si>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</si>
  <si>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</si>
  <si>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</si>
  <si>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</si>
  <si>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</si>
  <si>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</si>
  <si>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</si>
  <si>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</si>
  <si>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</si>
  <si>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</si>
  <si>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</si>
  <si>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</si>
  <si>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</si>
  <si>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</si>
  <si>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</si>
  <si>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</si>
  <si>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</si>
  <si>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</si>
  <si>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</si>
  <si>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</si>
  <si>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</si>
  <si>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</si>
  <si>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</si>
  <si>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</si>
  <si>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</si>
  <si>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</si>
  <si>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</si>
  <si>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</si>
  <si>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</si>
  <si>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</si>
  <si>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</si>
  <si>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</si>
  <si>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</si>
  <si>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</si>
  <si>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</si>
  <si>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</si>
  <si>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</si>
  <si>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</si>
  <si>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</si>
  <si>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</si>
  <si>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</si>
  <si>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</si>
  <si>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</si>
  <si>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</si>
  <si>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</si>
  <si>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</si>
  <si>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</si>
  <si>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</si>
  <si>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</si>
  <si>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</si>
  <si>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</si>
  <si>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</si>
  <si>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</si>
  <si>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</si>
  <si>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</si>
  <si>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</si>
  <si>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</si>
  <si>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</si>
  <si>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</si>
  <si>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</si>
  <si>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</si>
  <si>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</si>
  <si>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</si>
  <si>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</si>
  <si>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</si>
  <si>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</si>
  <si>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</si>
  <si>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</si>
  <si>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</si>
  <si>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</si>
  <si>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</si>
  <si>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</si>
  <si>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</si>
  <si>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</si>
  <si>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</si>
  <si>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</si>
  <si>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</si>
  <si>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</si>
  <si>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</si>
  <si>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</si>
  <si>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</si>
  <si>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</si>
  <si>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</si>
  <si>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</si>
  <si>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</si>
  <si>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</si>
  <si>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</si>
  <si>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</si>
  <si>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</si>
  <si>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</si>
  <si>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</si>
  <si>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</si>
  <si>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</si>
  <si>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</si>
  <si>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</si>
  <si>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</si>
  <si>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</si>
  <si>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</si>
  <si>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</si>
  <si>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</si>
  <si>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</si>
  <si>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</si>
  <si>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</si>
  <si>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</si>
  <si>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</si>
  <si>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</si>
  <si>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</si>
  <si>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</si>
  <si>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</si>
  <si>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</si>
  <si>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</si>
  <si>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</si>
  <si>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</si>
  <si>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</si>
  <si>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</si>
  <si>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</si>
  <si>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</si>
  <si>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</si>
  <si>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</si>
  <si>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</si>
  <si>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</si>
  <si>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</si>
  <si>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</si>
  <si>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</si>
  <si>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</si>
  <si>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</si>
  <si>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</si>
  <si>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</si>
  <si>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</si>
  <si>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</si>
  <si>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</si>
  <si>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</si>
  <si>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</si>
  <si>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</si>
  <si>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</si>
  <si>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</si>
  <si>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</si>
  <si>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</si>
  <si>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</si>
  <si>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</si>
  <si>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</si>
  <si>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</si>
  <si>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</si>
  <si>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</si>
  <si>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</si>
  <si>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</si>
  <si>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</si>
  <si>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</si>
  <si>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</si>
  <si>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</si>
  <si>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</si>
  <si>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</si>
  <si>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</si>
  <si>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</si>
  <si>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</si>
  <si>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</si>
  <si>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</si>
  <si>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</si>
  <si>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</si>
  <si>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</si>
  <si>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</si>
  <si>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</si>
  <si>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</si>
  <si>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</si>
  <si>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</si>
  <si>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</si>
  <si>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</si>
  <si>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</si>
  <si>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</si>
  <si>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</si>
  <si>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</si>
  <si>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</si>
  <si>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</si>
  <si>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</si>
  <si>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</si>
  <si>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</si>
  <si>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</si>
  <si>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</si>
  <si>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</si>
  <si>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</si>
  <si>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</si>
  <si>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</si>
  <si>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</si>
  <si>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</si>
  <si>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</si>
  <si>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</si>
  <si>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</si>
  <si>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</si>
  <si>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</si>
  <si>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</si>
  <si>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</si>
  <si>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</si>
  <si>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</si>
  <si>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</si>
  <si>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</si>
  <si>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</si>
  <si>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</si>
  <si>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</si>
  <si>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</si>
  <si>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</si>
  <si>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</si>
  <si>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</si>
  <si>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</si>
  <si>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</si>
  <si>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</si>
  <si>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</si>
  <si>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</si>
  <si>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</si>
  <si>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</si>
  <si>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</si>
  <si>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</si>
  <si>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</si>
  <si>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</si>
  <si>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</si>
  <si>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</si>
  <si>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</si>
  <si>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</si>
  <si>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</si>
  <si>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</si>
  <si>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</si>
  <si>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</si>
  <si>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</si>
  <si>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</si>
  <si>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</si>
  <si>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</si>
  <si>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</si>
  <si>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</si>
  <si>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</si>
  <si>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</si>
  <si>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</si>
  <si>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</si>
  <si>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</si>
  <si>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</si>
  <si>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</si>
  <si>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</si>
  <si>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</si>
  <si>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</si>
  <si>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</si>
  <si>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</si>
  <si>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</si>
  <si>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</si>
  <si>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</si>
  <si>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</si>
  <si>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</si>
  <si>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</si>
  <si>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</si>
  <si>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</si>
  <si>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</si>
  <si>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</si>
  <si>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</si>
  <si>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</si>
  <si>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</si>
  <si>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</si>
  <si>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</si>
  <si>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</si>
  <si>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</si>
  <si>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</si>
  <si>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</si>
  <si>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</si>
  <si>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</si>
  <si>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</si>
  <si>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</si>
  <si>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</si>
  <si>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</si>
  <si>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</si>
  <si>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</si>
  <si>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</si>
  <si>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</si>
  <si>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</si>
  <si>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</si>
  <si>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</si>
  <si>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</si>
  <si>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</si>
  <si>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</si>
  <si>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</si>
  <si>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</si>
  <si>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</si>
  <si>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</si>
  <si>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</si>
  <si>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</si>
  <si>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</si>
  <si>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</si>
  <si>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</si>
  <si>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</si>
  <si>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</si>
  <si>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</si>
  <si>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</si>
  <si>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</si>
  <si>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</si>
  <si>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</si>
  <si>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</si>
  <si>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</si>
  <si>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</si>
  <si>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</si>
  <si>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</si>
  <si>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</si>
  <si>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</si>
  <si>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</si>
  <si>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</si>
  <si>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</si>
  <si>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</si>
  <si>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</si>
  <si>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</si>
  <si>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</si>
  <si>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</si>
  <si>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</si>
  <si>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</si>
  <si>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</si>
  <si>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</si>
  <si>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</si>
  <si>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</si>
  <si>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</si>
  <si>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</si>
  <si>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</si>
  <si>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</si>
  <si>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</si>
  <si>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</si>
  <si>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</si>
  <si>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</si>
  <si>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</si>
  <si>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</si>
  <si>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</si>
  <si>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</si>
  <si>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</si>
  <si>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</si>
  <si>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</si>
  <si>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</si>
  <si>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</si>
  <si>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</si>
  <si>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</si>
  <si>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</si>
  <si>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</si>
  <si>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</si>
  <si>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</si>
  <si>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</si>
  <si>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</si>
  <si>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</si>
  <si>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</si>
  <si>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</si>
  <si>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</si>
  <si>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</si>
  <si>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</si>
  <si>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</si>
  <si>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</si>
  <si>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</si>
  <si>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</si>
  <si>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</si>
  <si>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</si>
  <si>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</si>
  <si>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</si>
  <si>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</si>
  <si>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</si>
  <si>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</si>
  <si>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</si>
  <si>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</si>
  <si>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</si>
  <si>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</si>
  <si>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</si>
  <si>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</si>
  <si>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</si>
  <si>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</si>
  <si>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</si>
  <si>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</si>
  <si>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</si>
  <si>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</si>
  <si>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</si>
  <si>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</si>
  <si>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</si>
  <si>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</si>
  <si>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</si>
  <si>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</si>
  <si>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</si>
  <si>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</si>
  <si>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</si>
  <si>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</si>
  <si>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</si>
  <si>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</si>
  <si>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</si>
  <si>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</si>
  <si>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</si>
  <si>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</si>
  <si>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</si>
  <si>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</si>
  <si>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</si>
  <si>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</si>
  <si>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</si>
  <si>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</si>
  <si>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</si>
  <si>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</si>
  <si>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</si>
  <si>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</si>
  <si>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</si>
  <si>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</si>
  <si>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</si>
  <si>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</si>
  <si>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</si>
  <si>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</si>
  <si>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</si>
  <si>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</si>
  <si>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</si>
  <si>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</si>
  <si>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</si>
  <si>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</si>
  <si>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</si>
  <si>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</si>
  <si>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</si>
  <si>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</si>
  <si>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</si>
  <si>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</si>
  <si>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</si>
  <si>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</si>
  <si>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</si>
  <si>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</si>
  <si>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</si>
  <si>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</si>
  <si>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</si>
  <si>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</si>
  <si>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</si>
  <si>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</si>
  <si>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</si>
  <si>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</si>
  <si>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</si>
  <si>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</si>
  <si>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</si>
  <si>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</si>
  <si>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</si>
  <si>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</si>
  <si>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</si>
  <si>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</si>
  <si>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</si>
  <si>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</si>
  <si>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</si>
  <si>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</si>
  <si>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</si>
  <si>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</si>
  <si>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</si>
  <si>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</si>
  <si>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</si>
  <si>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</si>
  <si>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</si>
  <si>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</si>
  <si>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</si>
  <si>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</si>
  <si>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</si>
  <si>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</si>
  <si>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</si>
  <si>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</si>
  <si>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</si>
  <si>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</si>
  <si>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</si>
  <si>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</si>
  <si>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</si>
  <si>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</si>
  <si>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</si>
  <si>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</si>
  <si>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</si>
  <si>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</si>
  <si>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</si>
  <si>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</si>
  <si>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</si>
  <si>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</si>
  <si>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</si>
  <si>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</si>
  <si>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</si>
  <si>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</si>
  <si>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</si>
  <si>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</si>
  <si>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</si>
  <si>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</si>
  <si>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</si>
  <si>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</si>
  <si>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</si>
  <si>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</si>
  <si>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</si>
  <si>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</si>
  <si>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</si>
  <si>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</si>
  <si>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</si>
  <si>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</si>
  <si>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</si>
  <si>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</si>
  <si>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</si>
  <si>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</si>
  <si>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</si>
  <si>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</si>
  <si>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</si>
  <si>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</si>
  <si>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</si>
  <si>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</si>
  <si>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</si>
  <si>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</si>
  <si>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</si>
  <si>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</si>
  <si>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</si>
  <si>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</si>
  <si>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</si>
  <si>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</si>
  <si>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</si>
  <si>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</si>
  <si>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</si>
  <si>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</si>
  <si>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</si>
  <si>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</si>
  <si>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</si>
  <si>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</si>
  <si>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</si>
  <si>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</si>
  <si>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</si>
  <si>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</si>
  <si>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</si>
  <si>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</si>
  <si>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</si>
  <si>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</si>
  <si>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</si>
  <si>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</si>
  <si>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</si>
  <si>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</si>
  <si>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</si>
  <si>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</si>
  <si>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</si>
  <si>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</si>
  <si>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</si>
  <si>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</si>
  <si>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</si>
  <si>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</si>
  <si>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</si>
  <si>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</si>
  <si>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</si>
  <si>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</si>
  <si>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</si>
  <si>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</si>
  <si>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</si>
  <si>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</si>
  <si>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</si>
  <si>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</si>
  <si>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</si>
  <si>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</si>
  <si>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</si>
  <si>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</si>
  <si>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</si>
  <si>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</si>
  <si>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</si>
  <si>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</si>
  <si>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</si>
  <si>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</si>
  <si>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</si>
  <si>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</si>
  <si>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</si>
  <si>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</si>
  <si>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</si>
  <si>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</si>
  <si>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</si>
  <si>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</si>
  <si>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</si>
  <si>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</si>
  <si>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</si>
  <si>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</si>
  <si>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</si>
  <si>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</si>
  <si>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</si>
  <si>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</si>
  <si>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</si>
  <si>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</si>
  <si>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</si>
  <si>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</si>
  <si>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</si>
  <si>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</si>
  <si>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</si>
  <si>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</si>
  <si>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</si>
  <si>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</si>
  <si>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</si>
  <si>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</si>
  <si>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</si>
  <si>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</si>
  <si>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</si>
  <si>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</si>
  <si>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</si>
  <si>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</si>
  <si>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</si>
  <si>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</si>
  <si>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</si>
  <si>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</si>
  <si>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</si>
  <si>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</si>
  <si>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</si>
  <si>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</si>
  <si>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</si>
  <si>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</si>
  <si>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</si>
  <si>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</si>
  <si>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</si>
  <si>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</si>
  <si>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</si>
  <si>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</si>
  <si>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</si>
  <si>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</si>
  <si>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</si>
  <si>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</si>
  <si>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</si>
  <si>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</si>
  <si>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</si>
  <si>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</si>
  <si>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</si>
  <si>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</si>
  <si>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</si>
  <si>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</si>
  <si>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</si>
  <si>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</si>
  <si>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</si>
  <si>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</si>
  <si>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</si>
  <si>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</si>
  <si>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</si>
  <si>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</si>
  <si>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</si>
  <si>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</si>
  <si>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</si>
  <si>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</si>
  <si>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</si>
  <si>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</si>
  <si>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</si>
  <si>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</si>
  <si>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</si>
  <si>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</si>
  <si>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</si>
  <si>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</si>
  <si>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</si>
  <si>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</si>
  <si>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</si>
  <si>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</si>
  <si>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</si>
  <si>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</si>
  <si>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</si>
  <si>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</si>
  <si>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</si>
  <si>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</si>
  <si>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</si>
  <si>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</si>
  <si>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</si>
  <si>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</si>
  <si>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</si>
  <si>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</si>
  <si>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</si>
  <si>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</si>
  <si>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</si>
  <si>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</si>
  <si>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</si>
  <si>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</si>
  <si>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</si>
  <si>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</si>
  <si>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</si>
  <si>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</si>
  <si>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</si>
  <si>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</si>
  <si>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</si>
  <si>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</si>
  <si>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</si>
  <si>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</si>
  <si>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</si>
  <si>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</si>
  <si>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</si>
  <si>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</si>
  <si>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</si>
  <si>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</si>
  <si>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</si>
  <si>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</si>
  <si>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</si>
  <si>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</si>
  <si>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</si>
  <si>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</si>
  <si>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</si>
  <si>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</si>
  <si>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</si>
  <si>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</si>
  <si>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</si>
  <si>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</si>
  <si>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</si>
  <si>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</si>
  <si>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</si>
  <si>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</si>
  <si>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</si>
  <si>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</si>
  <si>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</si>
  <si>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</si>
  <si>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</si>
  <si>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</si>
  <si>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</si>
  <si>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</si>
  <si>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</si>
  <si>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</si>
  <si>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</si>
  <si>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</si>
  <si>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</si>
  <si>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</si>
  <si>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</si>
  <si>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</si>
  <si>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</si>
  <si>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</si>
  <si>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</si>
  <si>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</si>
  <si>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</si>
  <si>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</si>
  <si>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</si>
  <si>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</si>
  <si>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</si>
  <si>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</si>
  <si>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</si>
  <si>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</si>
  <si>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</si>
  <si>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</si>
  <si>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</si>
  <si>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</si>
  <si>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</si>
  <si>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</si>
  <si>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</si>
  <si>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</si>
  <si>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</si>
  <si>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</si>
  <si>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</si>
  <si>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</si>
  <si>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</si>
  <si>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</si>
  <si>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</si>
  <si>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</si>
  <si>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</si>
  <si>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</si>
  <si>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</si>
  <si>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</si>
  <si>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</si>
  <si>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</si>
  <si>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</si>
  <si>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</si>
  <si>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</si>
  <si>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</si>
  <si>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</si>
  <si>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</si>
  <si>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</si>
  <si>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</si>
  <si>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</si>
  <si>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</si>
  <si>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</si>
  <si>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</si>
  <si>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</si>
  <si>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</si>
  <si>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</si>
  <si>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</si>
  <si>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</si>
  <si>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</si>
  <si>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</si>
  <si>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</si>
  <si>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</si>
  <si>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</si>
  <si>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</si>
  <si>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</si>
  <si>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</si>
  <si>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</si>
  <si>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</si>
  <si>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</si>
  <si>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</si>
  <si>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</si>
  <si>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</si>
  <si>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</si>
  <si>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</si>
  <si>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</si>
  <si>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</si>
  <si>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</si>
  <si>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</si>
  <si>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</si>
  <si>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</si>
  <si>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</si>
  <si>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</si>
  <si>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</si>
  <si>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</si>
  <si>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</si>
  <si>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</si>
  <si>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</si>
  <si>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</si>
  <si>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</si>
  <si>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</si>
  <si>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</si>
  <si>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</si>
  <si>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</si>
  <si>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</si>
  <si>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</si>
  <si>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</si>
  <si>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</si>
  <si>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</si>
  <si>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</si>
  <si>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</si>
  <si>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</si>
  <si>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</si>
  <si>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</si>
  <si>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</si>
  <si>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</si>
  <si>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</si>
  <si>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</si>
  <si>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</si>
  <si>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</si>
  <si>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</si>
  <si>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</si>
  <si>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</si>
  <si>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</si>
  <si>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</si>
  <si>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</si>
  <si>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</si>
  <si>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</si>
  <si>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</si>
  <si>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</si>
  <si>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</si>
  <si>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</si>
  <si>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</si>
  <si>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</si>
  <si>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</si>
  <si>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</si>
  <si>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</si>
  <si>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</si>
  <si>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</si>
  <si>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</si>
  <si>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</si>
  <si>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</si>
  <si>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</si>
  <si>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</si>
  <si>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</si>
  <si>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</si>
  <si>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</si>
  <si>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</si>
  <si>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</si>
  <si>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</si>
  <si>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</si>
  <si>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</si>
  <si>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</si>
  <si>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</si>
  <si>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</si>
  <si>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</si>
  <si>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</si>
  <si>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</si>
  <si>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</si>
  <si>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</si>
  <si>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</si>
  <si>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</si>
  <si>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</si>
  <si>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</si>
  <si>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</si>
  <si>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</si>
  <si>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</si>
  <si>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</si>
  <si>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</si>
  <si>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</si>
  <si>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</si>
  <si>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</si>
  <si>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</si>
  <si>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</si>
  <si>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</si>
  <si>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</si>
  <si>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</si>
  <si>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</si>
  <si>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</si>
  <si>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</si>
  <si>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</si>
  <si>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</si>
  <si>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</si>
  <si>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</si>
  <si>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</si>
  <si>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</si>
  <si>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</si>
  <si>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</si>
  <si>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</si>
  <si>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</si>
  <si>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</si>
  <si>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</si>
  <si>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</si>
  <si>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</si>
  <si>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</si>
  <si>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</si>
  <si>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</si>
  <si>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</si>
  <si>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</si>
  <si>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</si>
  <si>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</si>
  <si>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</si>
  <si>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</si>
  <si>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</si>
  <si>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</si>
  <si>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</si>
  <si>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</si>
  <si>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</si>
  <si>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</si>
  <si>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</si>
  <si>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</si>
  <si>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</si>
  <si>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</si>
  <si>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</si>
  <si>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</si>
  <si>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</si>
  <si>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</si>
  <si>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</si>
  <si>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</si>
  <si>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</si>
  <si>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</si>
  <si>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</si>
  <si>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</si>
  <si>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</si>
  <si>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</si>
  <si>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</si>
  <si>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</si>
  <si>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</si>
  <si>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</si>
  <si>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</si>
  <si>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</si>
  <si>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</si>
  <si>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</si>
  <si>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</si>
  <si>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</si>
  <si>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</si>
  <si>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</si>
  <si>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</si>
  <si>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</si>
  <si>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</si>
  <si>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</si>
  <si>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</si>
  <si>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</si>
  <si>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</si>
  <si>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</si>
  <si>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</si>
  <si>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</si>
  <si>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</si>
  <si>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</si>
  <si>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</si>
  <si>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</si>
  <si>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</si>
  <si>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</si>
  <si>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</si>
  <si>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</si>
  <si>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</si>
  <si>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</si>
  <si>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</si>
  <si>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</si>
  <si>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</si>
  <si>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</si>
  <si>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</si>
  <si>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</si>
  <si>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</si>
  <si>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</si>
  <si>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</si>
  <si>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</si>
  <si>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</si>
  <si>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</si>
  <si>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</si>
  <si>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</si>
  <si>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</si>
  <si>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</si>
  <si>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</si>
  <si>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</si>
  <si>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</si>
  <si>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</si>
  <si>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</si>
  <si>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</si>
  <si>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</si>
  <si>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</si>
  <si>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</si>
  <si>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</si>
  <si>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</si>
  <si>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</si>
  <si>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</si>
  <si>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</si>
  <si>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</si>
  <si>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</si>
  <si>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</si>
  <si>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</si>
  <si>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</si>
  <si>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</si>
  <si>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</si>
  <si>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</si>
  <si>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</si>
  <si>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</si>
  <si>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</si>
  <si>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</si>
  <si>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</si>
  <si>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</si>
  <si>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</si>
  <si>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</si>
  <si>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</si>
  <si>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</si>
  <si>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</si>
  <si>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</si>
  <si>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</si>
  <si>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</si>
  <si>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</si>
  <si>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</si>
  <si>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</si>
  <si>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</si>
  <si>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</si>
  <si>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</si>
  <si>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</si>
  <si>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</si>
  <si>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</si>
  <si>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</si>
  <si>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</si>
  <si>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</si>
  <si>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</si>
  <si>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</si>
  <si>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</si>
  <si>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</si>
  <si>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</si>
  <si>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</si>
  <si>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</si>
  <si>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</si>
  <si>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</si>
  <si>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</si>
  <si>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</si>
  <si>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</si>
  <si>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</si>
  <si>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</si>
  <si>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</si>
  <si>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</si>
  <si>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</si>
  <si>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</si>
  <si>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</si>
  <si>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</si>
  <si>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</si>
  <si>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</si>
  <si>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</si>
  <si>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</si>
  <si>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</si>
  <si>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</si>
  <si>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</si>
  <si>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</si>
  <si>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</si>
  <si>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</si>
  <si>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</si>
  <si>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</si>
  <si>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</si>
  <si>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</si>
  <si>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</si>
  <si>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</si>
  <si>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</si>
  <si>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</si>
  <si>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</si>
  <si>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</si>
  <si>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</si>
  <si>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</si>
  <si>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</si>
  <si>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</si>
  <si>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</si>
  <si>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</si>
  <si>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</si>
  <si>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</si>
  <si>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</si>
  <si>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</si>
  <si>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</si>
  <si>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</si>
  <si>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</si>
  <si>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</si>
  <si>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</si>
  <si>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</si>
  <si>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</si>
  <si>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</si>
  <si>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</si>
  <si>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</si>
  <si>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</si>
  <si>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</si>
  <si>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</si>
  <si>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</si>
  <si>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</si>
  <si>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</si>
  <si>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</si>
  <si>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</si>
  <si>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</si>
  <si>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</si>
  <si>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</si>
  <si>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</si>
  <si>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</si>
  <si>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</si>
  <si>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</si>
  <si>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</si>
  <si>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</si>
  <si>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</si>
  <si>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</si>
  <si>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</si>
  <si>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</si>
  <si>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</si>
  <si>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</si>
  <si>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</si>
  <si>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</si>
  <si>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</si>
  <si>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</si>
  <si>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</si>
  <si>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</si>
  <si>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</si>
  <si>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</si>
  <si>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</si>
  <si>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</si>
  <si>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</si>
  <si>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</si>
  <si>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</si>
  <si>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</si>
  <si>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</si>
  <si>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</si>
  <si>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</si>
  <si>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</si>
  <si>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</si>
  <si>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</si>
  <si>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</si>
  <si>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</si>
  <si>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</si>
  <si>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</si>
  <si>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</si>
  <si>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</si>
  <si>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</si>
  <si>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</si>
  <si>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</si>
  <si>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</si>
  <si>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</si>
  <si>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</si>
  <si>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</si>
  <si>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</si>
  <si>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</si>
  <si>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</si>
  <si>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</si>
  <si>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</si>
  <si>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</si>
  <si>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</si>
  <si>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</si>
  <si>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</si>
  <si>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</si>
  <si>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</si>
  <si>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</si>
  <si>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</si>
  <si>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</si>
  <si>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</si>
  <si>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</si>
  <si>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</si>
  <si>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</si>
  <si>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</si>
  <si>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</si>
  <si>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</si>
  <si>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</si>
  <si>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</si>
  <si>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</si>
  <si>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</si>
  <si>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</si>
  <si>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</si>
  <si>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</si>
  <si>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</si>
  <si>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</si>
  <si>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</si>
  <si>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</si>
  <si>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</si>
  <si>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</si>
  <si>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</si>
  <si>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</si>
  <si>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</si>
  <si>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</si>
  <si>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</si>
  <si>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</si>
  <si>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</si>
  <si>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</si>
  <si>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</si>
  <si>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</si>
  <si>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</si>
  <si>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</si>
  <si>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</si>
  <si>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</si>
  <si>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</si>
  <si>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</si>
  <si>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</si>
  <si>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</si>
  <si>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</si>
  <si>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</si>
  <si>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</si>
  <si>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</si>
  <si>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</si>
  <si>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</si>
  <si>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</si>
  <si>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</si>
  <si>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</si>
  <si>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</si>
  <si>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</si>
  <si>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</si>
  <si>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</si>
  <si>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</si>
  <si>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</si>
  <si>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</si>
  <si>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</si>
  <si>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</si>
  <si>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</si>
  <si>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</si>
  <si>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</si>
  <si>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</si>
  <si>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</si>
  <si>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</si>
  <si>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</si>
  <si>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</si>
  <si>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</si>
  <si>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</si>
  <si>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</si>
  <si>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</si>
  <si>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</si>
  <si>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</si>
  <si>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</si>
  <si>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</si>
  <si>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</si>
  <si>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</si>
  <si>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</si>
  <si>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</si>
  <si>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</si>
  <si>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</si>
  <si>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</si>
  <si>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</si>
  <si>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</si>
  <si>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</si>
  <si>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</si>
  <si>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</si>
  <si>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</si>
  <si>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</si>
  <si>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</si>
  <si>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</si>
  <si>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</si>
  <si>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</si>
  <si>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</si>
  <si>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</si>
  <si>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</si>
  <si>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</si>
  <si>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</si>
  <si>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</si>
  <si>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</si>
  <si>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</si>
  <si>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</si>
  <si>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</si>
  <si>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</si>
  <si>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</si>
  <si>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</si>
  <si>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</si>
  <si>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</si>
  <si>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</si>
  <si>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</si>
  <si>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</si>
  <si>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</si>
  <si>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</si>
  <si>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</si>
  <si>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</si>
  <si>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</si>
  <si>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</si>
  <si>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</si>
  <si>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</si>
  <si>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</si>
  <si>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</si>
  <si>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</si>
  <si>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</si>
  <si>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</si>
  <si>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</si>
  <si>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</si>
  <si>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</si>
  <si>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</si>
  <si>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</si>
  <si>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</si>
  <si>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</si>
  <si>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</si>
  <si>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</si>
  <si>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</si>
  <si>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</si>
  <si>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</si>
  <si>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</si>
  <si>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</si>
  <si>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</si>
  <si>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</si>
  <si>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</si>
  <si>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</si>
  <si>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</si>
  <si>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</si>
  <si>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</si>
  <si>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</si>
  <si>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</si>
  <si>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</si>
  <si>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</si>
  <si>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</si>
  <si>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</si>
  <si>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</si>
  <si>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</si>
  <si>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</si>
  <si>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</si>
  <si>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</si>
  <si>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</si>
  <si>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</si>
  <si>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</si>
  <si>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</si>
  <si>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</si>
  <si>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</si>
  <si>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</si>
  <si>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</si>
  <si>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</si>
  <si>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</si>
  <si>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</si>
  <si>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</si>
  <si>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</si>
  <si>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</si>
  <si>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</si>
  <si>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</si>
  <si>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</si>
  <si>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</si>
  <si>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</si>
  <si>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</si>
  <si>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</si>
  <si>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</si>
  <si>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</si>
  <si>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</si>
  <si>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</si>
  <si>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</si>
  <si>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</si>
  <si>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</si>
  <si>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</si>
  <si>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</si>
  <si>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</si>
  <si>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</si>
  <si>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</si>
  <si>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</si>
  <si>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</si>
  <si>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</si>
  <si>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</si>
  <si>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</si>
  <si>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</si>
  <si>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</si>
  <si>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</si>
  <si>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</si>
  <si>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</si>
  <si>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</si>
  <si>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</si>
  <si>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</si>
  <si>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</si>
  <si>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</si>
  <si>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</si>
  <si>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</si>
  <si>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</si>
  <si>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</si>
  <si>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</si>
  <si>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</si>
  <si>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</si>
  <si>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</si>
  <si>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</si>
  <si>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</si>
  <si>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</si>
  <si>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</si>
  <si>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</si>
  <si>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</si>
  <si>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</si>
  <si>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</si>
  <si>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</si>
  <si>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</si>
  <si>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</si>
  <si>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</si>
  <si>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</si>
  <si>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</si>
  <si>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</si>
  <si>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</si>
  <si>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</si>
  <si>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</si>
  <si>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</si>
  <si>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</si>
  <si>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</si>
  <si>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</si>
  <si>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</si>
  <si>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</si>
  <si>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</si>
  <si>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</si>
  <si>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</si>
  <si>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</si>
  <si>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</si>
  <si>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</si>
  <si>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</si>
  <si>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</si>
  <si>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</si>
  <si>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</si>
  <si>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</si>
  <si>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</si>
  <si>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</si>
  <si>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</si>
  <si>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</si>
  <si>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</si>
  <si>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</si>
  <si>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</si>
  <si>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</si>
  <si>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</si>
  <si>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</si>
  <si>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</si>
  <si>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</si>
  <si>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</si>
  <si>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</si>
  <si>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</si>
  <si>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</si>
  <si>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</si>
  <si>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</si>
  <si>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</si>
  <si>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</si>
  <si>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</si>
  <si>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</si>
  <si>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</si>
  <si>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</si>
  <si>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</si>
  <si>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</si>
  <si>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</si>
  <si>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</si>
  <si>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</si>
  <si>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</si>
  <si>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</si>
  <si>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</si>
  <si>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</si>
  <si>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</si>
  <si>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</si>
  <si>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</si>
  <si>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</si>
  <si>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</si>
  <si>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</si>
  <si>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</si>
  <si>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</si>
  <si>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</si>
  <si>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</si>
  <si>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</si>
  <si>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</si>
  <si>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</si>
  <si>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</si>
  <si>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</si>
  <si>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</si>
  <si>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</si>
  <si>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</si>
  <si>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</si>
  <si>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</si>
  <si>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</si>
  <si>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</si>
  <si>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</si>
  <si>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</si>
  <si>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</si>
  <si>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</si>
  <si>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</si>
  <si>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</si>
  <si>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</si>
  <si>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</si>
  <si>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</si>
  <si>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</si>
  <si>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</si>
  <si>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</si>
  <si>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</si>
  <si>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</si>
  <si>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</si>
  <si>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</si>
  <si>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</si>
  <si>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</si>
  <si>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</si>
  <si>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</si>
  <si>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</si>
  <si>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</si>
  <si>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</si>
  <si>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</si>
  <si>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</si>
  <si>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</si>
  <si>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</si>
  <si>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</si>
  <si>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</si>
  <si>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</si>
  <si>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</si>
  <si>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</si>
  <si>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</si>
  <si>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</si>
  <si>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</si>
  <si>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</si>
  <si>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</si>
  <si>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</si>
  <si>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</si>
  <si>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</si>
  <si>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</si>
  <si>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</si>
  <si>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</si>
  <si>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</si>
  <si>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</si>
  <si>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</si>
  <si>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</si>
  <si>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</si>
  <si>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</si>
  <si>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</si>
  <si>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</si>
  <si>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</si>
  <si>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</si>
  <si>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</si>
  <si>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</si>
  <si>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</si>
  <si>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</si>
  <si>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</si>
  <si>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</si>
  <si>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</si>
  <si>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</si>
  <si>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</si>
  <si>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</si>
  <si>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</si>
  <si>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</si>
  <si>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</si>
  <si>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</si>
  <si>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</si>
  <si>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</si>
  <si>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</si>
  <si>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</si>
  <si>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</si>
  <si>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</si>
  <si>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</si>
  <si>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</si>
  <si>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</si>
  <si>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</si>
  <si>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</si>
  <si>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</si>
  <si>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</si>
  <si>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</si>
  <si>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</si>
  <si>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</si>
  <si>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</si>
  <si>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</si>
  <si>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</si>
  <si>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</si>
  <si>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</si>
  <si>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</si>
  <si>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</si>
  <si>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</si>
  <si>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</si>
  <si>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</si>
  <si>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</si>
  <si>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</si>
  <si>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</si>
  <si>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</si>
  <si>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</si>
  <si>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</si>
  <si>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</si>
  <si>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</si>
  <si>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</si>
  <si>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</si>
  <si>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</si>
  <si>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</si>
  <si>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</si>
  <si>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</si>
  <si>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</si>
  <si>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</si>
  <si>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</si>
  <si>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</si>
  <si>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</si>
  <si>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</si>
  <si>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</si>
  <si>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</si>
  <si>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</si>
  <si>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</si>
  <si>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</si>
  <si>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</si>
  <si>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</si>
  <si>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</si>
  <si>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</si>
  <si>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</si>
  <si>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</si>
  <si>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</si>
  <si>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</si>
  <si>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</si>
  <si>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</si>
  <si>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</si>
  <si>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</si>
  <si>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</si>
  <si>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</si>
  <si>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</si>
  <si>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</si>
  <si>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</si>
  <si>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</si>
  <si>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</si>
  <si>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</si>
  <si>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</si>
  <si>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</si>
  <si>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</si>
  <si>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</si>
  <si>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</si>
  <si>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</si>
  <si>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</si>
  <si>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</si>
  <si>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</si>
  <si>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</si>
  <si>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</si>
  <si>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</si>
  <si>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</si>
  <si>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</si>
  <si>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</si>
  <si>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</si>
  <si>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</si>
  <si>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</si>
  <si>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</si>
  <si>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</si>
  <si>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</si>
  <si>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</si>
  <si>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</si>
  <si>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</si>
  <si>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</si>
  <si>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</si>
  <si>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</si>
  <si>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</si>
  <si>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</si>
  <si>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</si>
  <si>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</si>
  <si>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</si>
  <si>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</si>
  <si>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</si>
  <si>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</si>
  <si>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</si>
  <si>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</si>
  <si>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</si>
  <si>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</si>
  <si>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</si>
  <si>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</si>
  <si>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</si>
  <si>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</si>
  <si>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</si>
  <si>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</si>
  <si>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</si>
  <si>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</si>
  <si>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</si>
  <si>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</si>
  <si>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</si>
  <si>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</si>
  <si>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</si>
  <si>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</si>
  <si>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</si>
  <si>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</si>
  <si>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</si>
  <si>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</si>
  <si>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</si>
  <si>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</si>
  <si>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</si>
  <si>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</si>
  <si>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</si>
  <si>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</si>
  <si>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</si>
  <si>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</si>
  <si>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</si>
  <si>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</si>
  <si>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</si>
  <si>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</si>
  <si>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</si>
  <si>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</si>
  <si>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</si>
  <si>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</si>
  <si>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</si>
  <si>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</si>
  <si>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</si>
  <si>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</si>
  <si>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</si>
  <si>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</si>
  <si>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</si>
  <si>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</si>
  <si>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</si>
  <si>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</si>
  <si>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</si>
  <si>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</si>
  <si>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</si>
  <si>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</si>
  <si>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</si>
  <si>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</si>
  <si>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</si>
  <si>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</si>
  <si>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</si>
  <si>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</si>
  <si>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</si>
  <si>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</si>
  <si>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</si>
  <si>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</si>
  <si>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</si>
  <si>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</si>
  <si>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</si>
  <si>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</si>
  <si>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</si>
  <si>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</si>
  <si>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</si>
  <si>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</si>
  <si>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</si>
  <si>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</si>
  <si>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</si>
  <si>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</si>
  <si>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</si>
  <si>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</si>
  <si>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</si>
  <si>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</si>
  <si>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</si>
  <si>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</si>
  <si>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</si>
  <si>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</si>
  <si>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</si>
  <si>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</si>
  <si>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</si>
  <si>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</si>
  <si>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</si>
  <si>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</si>
  <si>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</si>
  <si>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</si>
  <si>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</si>
  <si>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</si>
  <si>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</si>
  <si>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</si>
  <si>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</si>
  <si>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</si>
  <si>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</si>
  <si>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</si>
  <si>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</si>
  <si>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</si>
  <si>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</si>
  <si>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</si>
  <si>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</si>
  <si>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</si>
  <si>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</si>
  <si>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</si>
  <si>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</si>
  <si>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</si>
  <si>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</si>
  <si>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</si>
  <si>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</si>
  <si>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</si>
  <si>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</si>
  <si>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</si>
  <si>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</si>
  <si>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</si>
  <si>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</si>
  <si>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</si>
  <si>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</si>
  <si>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</si>
  <si>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</si>
  <si>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</si>
  <si>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</si>
  <si>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</si>
  <si>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</si>
  <si>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</si>
  <si>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</si>
  <si>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</si>
  <si>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</si>
  <si>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</si>
  <si>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</si>
  <si>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</si>
  <si>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</si>
  <si>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</si>
  <si>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</si>
  <si>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</si>
  <si>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</si>
  <si>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</si>
  <si>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</si>
  <si>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</si>
  <si>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</si>
  <si>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</si>
  <si>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</si>
  <si>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</si>
  <si>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</si>
  <si>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</si>
  <si>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</si>
  <si>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</si>
  <si>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</si>
  <si>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</si>
  <si>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</si>
  <si>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</si>
  <si>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</si>
  <si>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</si>
  <si>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</si>
  <si>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</si>
  <si>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</si>
  <si>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</si>
  <si>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</si>
  <si>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</si>
  <si>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</si>
  <si>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</si>
  <si>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</si>
  <si>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</si>
  <si>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</si>
  <si>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</si>
  <si>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</si>
  <si>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</si>
  <si>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</si>
  <si>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</si>
  <si>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</si>
  <si>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</si>
  <si>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</si>
  <si>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</si>
  <si>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</si>
  <si>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</si>
  <si>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</si>
  <si>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</si>
  <si>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</si>
  <si>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</si>
  <si>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</si>
  <si>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</si>
  <si>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</si>
  <si>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</si>
  <si>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</si>
  <si>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</si>
  <si>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</si>
  <si>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</si>
  <si>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</si>
  <si>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</si>
  <si>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</si>
  <si>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</si>
  <si>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</si>
  <si>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</si>
  <si>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</si>
  <si>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</si>
  <si>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</si>
  <si>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</si>
  <si>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</si>
  <si>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</si>
  <si>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</si>
  <si>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</si>
  <si>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</si>
  <si>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</si>
  <si>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</si>
  <si>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</si>
  <si>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</si>
  <si>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</si>
  <si>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</si>
  <si>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</si>
  <si>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</si>
  <si>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</si>
  <si>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</si>
  <si>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</si>
  <si>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</si>
  <si>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</si>
  <si>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</si>
  <si>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</si>
  <si>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</si>
  <si>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</si>
  <si>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</si>
  <si>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</si>
  <si>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</si>
  <si>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</si>
  <si>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</si>
  <si>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</si>
  <si>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</si>
  <si>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</si>
  <si>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</si>
  <si>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</si>
  <si>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</si>
  <si>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</si>
  <si>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</si>
  <si>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</si>
  <si>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</si>
  <si>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</si>
  <si>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</si>
  <si>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</si>
  <si>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</si>
  <si>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</si>
  <si>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</si>
  <si>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</si>
  <si>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</si>
  <si>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</si>
  <si>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</si>
  <si>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</si>
  <si>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</si>
  <si>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</si>
  <si>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</si>
  <si>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</si>
  <si>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</si>
  <si>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</si>
  <si>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</si>
  <si>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</si>
  <si>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</si>
  <si>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</si>
  <si>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</si>
  <si>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</si>
  <si>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</si>
  <si>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</si>
  <si>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</si>
  <si>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</si>
  <si>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</si>
  <si>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</si>
  <si>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</si>
  <si>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</si>
  <si>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</si>
  <si>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</si>
  <si>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</si>
  <si>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</si>
  <si>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</si>
  <si>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</si>
  <si>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</si>
  <si>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</si>
  <si>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</si>
  <si>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</si>
  <si>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</si>
  <si>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</si>
  <si>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</si>
  <si>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</si>
  <si>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</si>
  <si>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</si>
  <si>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</si>
  <si>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</si>
  <si>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</si>
  <si>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</si>
  <si>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</si>
  <si>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</si>
  <si>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</si>
  <si>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</si>
  <si>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</si>
  <si>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</si>
  <si>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</si>
  <si>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</si>
  <si>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</si>
  <si>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</si>
  <si>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</si>
  <si>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</si>
  <si>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</si>
  <si>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</si>
  <si>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</si>
  <si>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</si>
  <si>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</si>
  <si>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</si>
  <si>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</si>
  <si>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</si>
  <si>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</si>
  <si>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</si>
  <si>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</si>
  <si>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</si>
  <si>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</si>
  <si>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</si>
  <si>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</si>
  <si>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</si>
  <si>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</si>
  <si>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</si>
  <si>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</si>
  <si>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</si>
  <si>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</si>
  <si>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</si>
  <si>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</si>
  <si>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</si>
  <si>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</si>
  <si>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</si>
  <si>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</si>
  <si>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</si>
  <si>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</si>
  <si>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</si>
  <si>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</si>
  <si>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</si>
  <si>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</si>
  <si>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</si>
  <si>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</si>
  <si>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</si>
  <si>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</si>
  <si>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</si>
  <si>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</si>
  <si>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</si>
  <si>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</si>
  <si>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</si>
  <si>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</si>
  <si>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</si>
  <si>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</si>
  <si>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</si>
  <si>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</si>
  <si>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</si>
  <si>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</si>
  <si>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</si>
  <si>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</si>
  <si>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</si>
  <si>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</si>
  <si>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</si>
  <si>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</si>
  <si>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</si>
  <si>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</si>
  <si>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</si>
  <si>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</si>
  <si>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</si>
  <si>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</si>
  <si>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</si>
  <si>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</si>
  <si>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</si>
  <si>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</si>
  <si>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</si>
  <si>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</si>
  <si>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</si>
  <si>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</si>
  <si>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</si>
  <si>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</si>
  <si>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</si>
  <si>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</si>
  <si>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</si>
  <si>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</si>
  <si>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</si>
  <si>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</si>
  <si>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</si>
  <si>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</si>
  <si>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</si>
  <si>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</si>
  <si>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</si>
  <si>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</si>
  <si>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</si>
  <si>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</si>
  <si>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</si>
  <si>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</si>
  <si>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</si>
  <si>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</si>
  <si>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</si>
  <si>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</si>
  <si>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</si>
  <si>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</si>
  <si>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</si>
  <si>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</si>
  <si>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</si>
  <si>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</si>
  <si>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</si>
  <si>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</si>
  <si>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</si>
  <si>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</si>
  <si>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</si>
  <si>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</si>
  <si>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</si>
  <si>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</si>
  <si>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</si>
  <si>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</si>
  <si>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</si>
  <si>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</si>
  <si>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</si>
  <si>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</si>
  <si>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</si>
  <si>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</si>
  <si>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</si>
  <si>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</si>
  <si>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</si>
  <si>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</si>
  <si>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</si>
  <si>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</si>
  <si>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</si>
  <si>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</si>
  <si>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</si>
  <si>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</si>
  <si>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</si>
  <si>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</si>
  <si>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</si>
  <si>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</si>
  <si>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</si>
  <si>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</si>
  <si>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</si>
  <si>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</si>
  <si>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</si>
  <si>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</si>
  <si>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</si>
  <si>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</si>
  <si>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</si>
  <si>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</si>
  <si>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</si>
  <si>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</si>
  <si>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</si>
  <si>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</si>
  <si>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</si>
  <si>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</si>
  <si>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</si>
  <si>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</si>
  <si>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</si>
  <si>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</si>
  <si>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</si>
  <si>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</si>
  <si>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</si>
  <si>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</si>
  <si>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</si>
  <si>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</si>
  <si>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</si>
  <si>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</si>
  <si>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</si>
  <si>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</si>
  <si>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</si>
  <si>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</si>
  <si>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</si>
  <si>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</si>
  <si>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</si>
  <si>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</si>
  <si>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</si>
  <si>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</si>
  <si>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</si>
  <si>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</si>
  <si>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</si>
  <si>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</si>
  <si>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</si>
  <si>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</si>
  <si>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</si>
  <si>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</si>
  <si>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</si>
  <si>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</si>
  <si>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</si>
  <si>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</si>
  <si>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</si>
  <si>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</si>
  <si>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</si>
  <si>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</si>
  <si>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</si>
  <si>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</si>
  <si>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</si>
  <si>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</si>
  <si>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</si>
  <si>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</si>
  <si>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</si>
  <si>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</si>
  <si>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</si>
  <si>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</si>
  <si>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</si>
  <si>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</si>
  <si>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</si>
  <si>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</si>
  <si>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</si>
  <si>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</si>
  <si>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</si>
  <si>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</si>
  <si>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</si>
  <si>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</si>
  <si>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</si>
  <si>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</si>
  <si>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</si>
  <si>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</si>
  <si>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</si>
  <si>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</si>
  <si>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</si>
  <si>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</si>
  <si>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</si>
  <si>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</si>
  <si>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</si>
  <si>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</si>
  <si>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</si>
  <si>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</si>
  <si>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</si>
  <si>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</si>
  <si>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</si>
  <si>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</si>
  <si>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</si>
  <si>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</si>
  <si>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</si>
  <si>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</si>
  <si>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</si>
  <si>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</si>
  <si>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</si>
  <si>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</si>
  <si>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</si>
  <si>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</si>
  <si>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</si>
  <si>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</si>
  <si>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</si>
  <si>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</si>
  <si>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</si>
  <si>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</si>
  <si>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</si>
  <si>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</si>
  <si>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</si>
  <si>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</si>
  <si>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</si>
  <si>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</si>
  <si>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</si>
  <si>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</si>
  <si>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</si>
  <si>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</si>
  <si>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</si>
  <si>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</si>
  <si>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</si>
  <si>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</si>
  <si>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</si>
  <si>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</si>
  <si>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</si>
  <si>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</si>
  <si>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</si>
  <si>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</si>
  <si>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</si>
  <si>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</si>
  <si>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</si>
  <si>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</si>
  <si>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</si>
  <si>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</si>
  <si>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</si>
  <si>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</si>
  <si>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</si>
  <si>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</si>
  <si>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</si>
  <si>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</si>
  <si>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</si>
  <si>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</si>
  <si>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</si>
  <si>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</si>
  <si>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</si>
  <si>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</si>
  <si>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</si>
  <si>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</si>
  <si>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</si>
  <si>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</si>
  <si>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</si>
  <si>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</si>
  <si>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</si>
  <si>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</si>
  <si>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</si>
  <si>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</si>
  <si>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</si>
  <si>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</si>
  <si>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</si>
  <si>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</si>
  <si>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</si>
  <si>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</si>
  <si>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</si>
  <si>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</si>
  <si>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</si>
  <si>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</si>
  <si>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</si>
  <si>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</si>
  <si>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</si>
  <si>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</si>
  <si>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</si>
  <si>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</si>
  <si>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</si>
  <si>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</si>
  <si>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</si>
  <si>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</si>
  <si>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</si>
  <si>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</si>
  <si>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</si>
  <si>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</si>
  <si>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</si>
  <si>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</si>
  <si>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</si>
  <si>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</si>
  <si>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</si>
  <si>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</si>
  <si>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</si>
  <si>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</si>
  <si>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</si>
  <si>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</si>
  <si>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</si>
  <si>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</si>
  <si>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</si>
  <si>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</si>
  <si>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</si>
  <si>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</si>
  <si>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</si>
  <si>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</si>
  <si>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</si>
  <si>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</si>
  <si>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</si>
  <si>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</si>
  <si>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</si>
  <si>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</si>
  <si>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</si>
  <si>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</si>
  <si>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</si>
  <si>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</si>
  <si>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</si>
  <si>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</si>
  <si>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</si>
  <si>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</si>
  <si>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</si>
  <si>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</si>
  <si>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</si>
  <si>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</si>
  <si>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</si>
  <si>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</si>
  <si>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</si>
  <si>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</si>
  <si>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</si>
  <si>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</si>
  <si>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</si>
  <si>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</si>
  <si>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</si>
  <si>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</si>
  <si>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</si>
  <si>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</si>
  <si>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</si>
  <si>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</si>
  <si>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</si>
  <si>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</si>
  <si>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</si>
  <si>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</si>
  <si>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</si>
  <si>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</si>
  <si>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</si>
  <si>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</si>
  <si>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</si>
  <si>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</si>
  <si>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</si>
  <si>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</si>
  <si>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</si>
  <si>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</si>
  <si>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</si>
  <si>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</si>
  <si>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</si>
  <si>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</si>
  <si>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</si>
  <si>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</si>
  <si>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</si>
  <si>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</si>
  <si>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</si>
  <si>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</si>
  <si>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</si>
  <si>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</si>
  <si>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</si>
  <si>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</si>
  <si>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</si>
  <si>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</si>
  <si>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</si>
  <si>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</si>
  <si>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</si>
  <si>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</si>
  <si>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</si>
  <si>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</si>
  <si>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</si>
  <si>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</si>
  <si>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</si>
  <si>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</si>
  <si>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</si>
  <si>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</si>
  <si>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</si>
  <si>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</si>
  <si>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</si>
  <si>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</si>
  <si>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</si>
  <si>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</si>
  <si>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</si>
  <si>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</si>
  <si>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</si>
  <si>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</si>
  <si>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</si>
  <si>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</si>
  <si>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</si>
  <si>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</si>
  <si>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</si>
  <si>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</si>
  <si>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</si>
  <si>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</si>
  <si>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</si>
  <si>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</si>
  <si>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</si>
  <si>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</si>
  <si>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</si>
  <si>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</si>
  <si>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</si>
  <si>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</si>
  <si>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</si>
  <si>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</si>
  <si>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</si>
  <si>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</si>
  <si>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</si>
  <si>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</si>
  <si>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</si>
  <si>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</si>
  <si>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</si>
  <si>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</si>
  <si>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</si>
  <si>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</si>
  <si>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</si>
  <si>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</si>
  <si>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</si>
  <si>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</si>
  <si>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</si>
  <si>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</si>
  <si>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</si>
  <si>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</si>
  <si>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</si>
  <si>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</si>
  <si>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</si>
  <si>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</si>
  <si>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</si>
  <si>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</si>
  <si>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</si>
  <si>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</si>
  <si>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</si>
  <si>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</si>
  <si>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</si>
  <si>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</si>
  <si>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</si>
  <si>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</si>
  <si>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</si>
  <si>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</si>
  <si>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</si>
  <si>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</si>
  <si>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</si>
  <si>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</si>
  <si>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</si>
  <si>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</si>
  <si>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</si>
  <si>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</si>
  <si>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</si>
  <si>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</si>
  <si>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</si>
  <si>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</si>
  <si>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</si>
  <si>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</si>
  <si>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</si>
  <si>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</si>
  <si>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</si>
  <si>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</si>
  <si>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</si>
  <si>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</si>
  <si>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</si>
  <si>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</si>
  <si>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</si>
  <si>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</si>
  <si>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</si>
  <si>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</si>
  <si>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</si>
  <si>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</si>
  <si>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</si>
  <si>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</si>
  <si>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</si>
  <si>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</si>
  <si>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</si>
  <si>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</si>
  <si>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</si>
  <si>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</si>
  <si>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</si>
  <si>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</si>
  <si>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</si>
  <si>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</si>
  <si>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</si>
  <si>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</si>
  <si>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</si>
  <si>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</si>
  <si>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</si>
  <si>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</si>
  <si>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</si>
  <si>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</si>
  <si>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</si>
  <si>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</si>
  <si>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</si>
  <si>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</si>
  <si>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</si>
  <si>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</si>
  <si>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</si>
  <si>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</si>
  <si>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</si>
  <si>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</si>
  <si>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</si>
  <si>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</si>
  <si>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</si>
  <si>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</si>
  <si>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</si>
  <si>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</si>
  <si>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</si>
  <si>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</si>
  <si>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</si>
  <si>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</si>
  <si>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</si>
  <si>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</si>
  <si>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</si>
  <si>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</si>
  <si>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</si>
  <si>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</si>
  <si>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</si>
  <si>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</si>
  <si>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</si>
  <si>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</si>
  <si>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</si>
  <si>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</si>
  <si>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</si>
  <si>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</si>
  <si>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</si>
  <si>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</si>
  <si>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</si>
  <si>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</si>
  <si>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</si>
  <si>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</si>
  <si>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</si>
  <si>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</si>
  <si>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</si>
  <si>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</si>
  <si>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</si>
  <si>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</si>
  <si>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</si>
  <si>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</si>
  <si>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</si>
  <si>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</si>
  <si>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</si>
  <si>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</si>
  <si>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</si>
  <si>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</si>
  <si>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</si>
  <si>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</si>
  <si>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</si>
  <si>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</si>
  <si>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</si>
  <si>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</si>
  <si>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</si>
  <si>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</si>
  <si>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</si>
  <si>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</si>
  <si>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</si>
  <si>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</si>
  <si>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</si>
  <si>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</si>
  <si>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</si>
  <si>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</si>
  <si>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</si>
  <si>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</si>
  <si>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</si>
  <si>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</si>
  <si>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</si>
  <si>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</si>
  <si>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</si>
  <si>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</si>
  <si>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</si>
  <si>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</si>
  <si>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</si>
  <si>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</si>
  <si>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</si>
  <si>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</si>
  <si>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</si>
  <si>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</si>
  <si>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</si>
  <si>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</si>
  <si>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</si>
  <si>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</si>
  <si>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</si>
  <si>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</si>
  <si>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</si>
  <si>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</si>
  <si>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</si>
  <si>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</si>
  <si>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</si>
  <si>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</si>
  <si>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</si>
  <si>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</si>
  <si>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</si>
  <si>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</si>
  <si>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</si>
  <si>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</si>
  <si>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</si>
  <si>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</si>
  <si>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</si>
  <si>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</si>
  <si>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</si>
  <si>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</si>
  <si>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</si>
  <si>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</si>
  <si>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</si>
  <si>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</si>
  <si>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</si>
  <si>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</si>
  <si>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</si>
  <si>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</si>
  <si>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</si>
  <si>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</si>
  <si>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</si>
  <si>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</si>
  <si>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</si>
  <si>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</si>
  <si>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</si>
  <si>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</si>
  <si>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</si>
  <si>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</si>
  <si>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</si>
  <si>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</si>
  <si>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</si>
  <si>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</si>
  <si>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</si>
  <si>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</si>
  <si>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</si>
  <si>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</si>
  <si>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</si>
  <si>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</si>
  <si>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</si>
  <si>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</si>
  <si>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</si>
  <si>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</si>
  <si>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</si>
  <si>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</si>
  <si>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</si>
  <si>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</si>
  <si>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</si>
  <si>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</si>
  <si>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</si>
  <si>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</si>
  <si>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</si>
  <si>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</si>
  <si>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</si>
  <si>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</si>
  <si>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</si>
  <si>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</si>
  <si>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</si>
  <si>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</si>
  <si>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</si>
  <si>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</si>
  <si>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</si>
  <si>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</si>
  <si>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</si>
  <si>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</si>
  <si>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</si>
  <si>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</si>
  <si>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</si>
  <si>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</si>
  <si>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</si>
  <si>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</si>
  <si>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</si>
  <si>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</si>
  <si>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</si>
  <si>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</si>
  <si>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</si>
  <si>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</si>
  <si>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</si>
  <si>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</si>
  <si>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</si>
  <si>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</si>
  <si>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</si>
  <si>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</si>
  <si>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</si>
  <si>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</si>
  <si>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</si>
  <si>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</si>
  <si>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</si>
  <si>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</si>
  <si>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</si>
  <si>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</si>
  <si>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</si>
  <si>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</si>
  <si>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</si>
  <si>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</si>
  <si>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</si>
  <si>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</si>
  <si>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</si>
  <si>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</si>
  <si>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</si>
  <si>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</si>
  <si>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</si>
  <si>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</si>
  <si>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</si>
  <si>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</si>
  <si>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</si>
  <si>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</si>
  <si>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</si>
  <si>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</si>
  <si>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</si>
  <si>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</si>
  <si>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</si>
  <si>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</si>
  <si>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</si>
  <si>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</si>
  <si>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</si>
  <si>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</si>
  <si>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</si>
  <si>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</si>
  <si>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</si>
  <si>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</si>
  <si>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</si>
  <si>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</si>
  <si>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</si>
  <si>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</si>
  <si>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</si>
  <si>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</si>
  <si>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</si>
  <si>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</si>
  <si>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</si>
  <si>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</si>
  <si>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</si>
  <si>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</si>
  <si>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</si>
  <si>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</si>
  <si>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</si>
  <si>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</si>
  <si>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</si>
  <si>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</si>
  <si>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</si>
  <si>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</si>
  <si>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</si>
  <si>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</si>
  <si>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</si>
  <si>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</si>
  <si>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</si>
  <si>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</si>
  <si>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</si>
  <si>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</si>
  <si>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</si>
  <si>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</si>
  <si>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</si>
  <si>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</si>
  <si>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</si>
  <si>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</si>
  <si>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</si>
  <si>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</si>
  <si>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</si>
  <si>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</si>
  <si>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</si>
  <si>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</si>
  <si>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</si>
  <si>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</si>
  <si>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</si>
  <si>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</si>
  <si>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</si>
  <si>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</si>
  <si>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</si>
  <si>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</si>
  <si>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</si>
  <si>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</si>
  <si>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</si>
  <si>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</si>
  <si>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</si>
  <si>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</si>
  <si>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</si>
  <si>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</si>
  <si>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</si>
  <si>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</si>
  <si>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</si>
  <si>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</si>
  <si>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</si>
  <si>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</si>
  <si>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</si>
  <si>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</si>
  <si>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</si>
  <si>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</si>
  <si>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</si>
  <si>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</si>
  <si>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</si>
  <si>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</si>
  <si>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</si>
  <si>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</si>
  <si>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</si>
  <si>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</si>
  <si>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</si>
  <si>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</si>
  <si>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</si>
  <si>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</si>
  <si>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</si>
  <si>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</si>
  <si>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</si>
  <si>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</si>
  <si>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</si>
  <si>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</si>
  <si>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</si>
  <si>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</si>
  <si>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</si>
  <si>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</si>
  <si>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</si>
  <si>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</si>
  <si>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</si>
  <si>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</si>
  <si>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</si>
  <si>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</si>
  <si>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</si>
  <si>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</si>
  <si>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</si>
  <si>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</si>
  <si>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</si>
  <si>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</si>
  <si>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</si>
  <si>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</si>
  <si>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</si>
  <si>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</si>
  <si>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</si>
  <si>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</si>
  <si>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</si>
  <si>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</si>
  <si>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</si>
  <si>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</si>
  <si>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</si>
  <si>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</si>
  <si>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</si>
  <si>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</si>
  <si>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</si>
  <si>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</si>
  <si>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</si>
  <si>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</si>
  <si>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</si>
  <si>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</si>
  <si>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</si>
  <si>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</si>
  <si>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</si>
  <si>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</si>
  <si>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</si>
  <si>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</si>
  <si>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</si>
  <si>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</si>
  <si>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</si>
  <si>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</si>
  <si>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</si>
  <si>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</si>
  <si>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</si>
  <si>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</si>
  <si>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</si>
  <si>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</si>
  <si>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</si>
  <si>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</si>
  <si>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</si>
  <si>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</si>
  <si>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</si>
  <si>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</si>
  <si>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</si>
  <si>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</si>
  <si>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</si>
  <si>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</si>
  <si>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</si>
  <si>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</si>
  <si>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</si>
  <si>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</si>
  <si>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</si>
  <si>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</si>
  <si>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</si>
  <si>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</si>
  <si>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</si>
  <si>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</si>
  <si>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</si>
  <si>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</si>
  <si>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</si>
  <si>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</si>
  <si>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</si>
  <si>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</si>
  <si>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</si>
  <si>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</si>
  <si>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</si>
  <si>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</si>
  <si>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</si>
  <si>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</si>
  <si>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</si>
  <si>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</si>
  <si>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</si>
  <si>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</si>
  <si>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</si>
  <si>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</si>
  <si>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</si>
  <si>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</si>
  <si>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</si>
  <si>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</si>
  <si>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</si>
  <si>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</si>
  <si>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</si>
  <si>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</si>
  <si>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</si>
  <si>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</si>
  <si>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</si>
  <si>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</si>
  <si>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</si>
  <si>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</si>
  <si>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</si>
  <si>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</si>
  <si>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</si>
  <si>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</si>
  <si>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</si>
  <si>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</si>
  <si>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</si>
  <si>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</si>
  <si>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</si>
  <si>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</si>
  <si>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</si>
  <si>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</si>
  <si>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</si>
  <si>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</si>
  <si>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</si>
  <si>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</si>
  <si>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</si>
  <si>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</si>
  <si>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</si>
  <si>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</si>
  <si>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</si>
  <si>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</si>
  <si>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</si>
  <si>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</si>
  <si>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</si>
  <si>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</si>
  <si>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</si>
  <si>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</si>
  <si>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</si>
  <si>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</si>
  <si>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</si>
  <si>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</si>
  <si>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</si>
  <si>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</si>
  <si>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</si>
  <si>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</si>
  <si>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</si>
  <si>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</si>
  <si>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</si>
  <si>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</si>
  <si>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</si>
  <si>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</si>
  <si>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</si>
  <si>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</si>
  <si>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</si>
  <si>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</si>
  <si>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</si>
  <si>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</si>
  <si>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</si>
  <si>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</si>
  <si>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</si>
  <si>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</si>
  <si>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</si>
  <si>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</si>
  <si>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</si>
  <si>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</si>
  <si>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</si>
  <si>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</si>
  <si>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</si>
  <si>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</si>
  <si>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</si>
  <si>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</si>
  <si>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</si>
  <si>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</si>
  <si>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</si>
  <si>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</si>
  <si>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</si>
  <si>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</si>
  <si>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</si>
  <si>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</si>
  <si>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</si>
  <si>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</si>
  <si>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</si>
  <si>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</si>
  <si>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</si>
  <si>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</si>
  <si>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</si>
  <si>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</si>
  <si>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</si>
  <si>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</si>
  <si>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</si>
  <si>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</si>
  <si>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</si>
  <si>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</si>
  <si>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</si>
  <si>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</si>
  <si>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</si>
  <si>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</si>
  <si>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</si>
  <si>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</si>
  <si>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</si>
  <si>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</si>
  <si>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</si>
  <si>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</si>
  <si>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</si>
  <si>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</si>
  <si>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</si>
  <si>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</si>
  <si>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</si>
  <si>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</si>
  <si>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</si>
  <si>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</si>
  <si>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</si>
  <si>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</si>
  <si>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</si>
  <si>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</si>
  <si>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</si>
  <si>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</si>
  <si>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</si>
  <si>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</si>
  <si>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</si>
  <si>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</si>
  <si>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</si>
  <si>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</si>
  <si>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</si>
  <si>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</si>
  <si>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</si>
  <si>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</si>
  <si>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</si>
  <si>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</si>
  <si>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</si>
  <si>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</si>
  <si>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</si>
  <si>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</si>
  <si>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</si>
  <si>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</si>
  <si>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</si>
  <si>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</si>
  <si>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</si>
  <si>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</si>
  <si>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</si>
  <si>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</si>
  <si>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</si>
  <si>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</si>
  <si>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</si>
  <si>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</si>
  <si>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</si>
  <si>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</si>
  <si>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</si>
  <si>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</si>
  <si>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</si>
  <si>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</si>
  <si>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</si>
  <si>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</si>
  <si>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</si>
  <si>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</si>
  <si>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</si>
  <si>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</si>
  <si>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</si>
  <si>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</si>
  <si>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</si>
  <si>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</si>
  <si>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</si>
  <si>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</si>
  <si>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</si>
  <si>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</si>
  <si>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</si>
  <si>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</si>
  <si>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</si>
  <si>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</si>
  <si>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</si>
  <si>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</si>
  <si>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</si>
  <si>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</si>
  <si>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</si>
  <si>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</si>
  <si>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</si>
  <si>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</si>
  <si>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</si>
  <si>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</si>
  <si>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</si>
  <si>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</si>
  <si>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</si>
  <si>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</si>
  <si>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</si>
  <si>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</si>
  <si>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</si>
  <si>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</si>
  <si>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</si>
  <si>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</si>
  <si>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</si>
  <si>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</si>
  <si>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</si>
  <si>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</si>
  <si>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</si>
  <si>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</si>
  <si>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</si>
  <si>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</si>
  <si>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</si>
  <si>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</si>
  <si>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</si>
  <si>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</si>
  <si>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</si>
  <si>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</si>
  <si>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</si>
  <si>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</si>
  <si>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</si>
  <si>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</si>
  <si>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</si>
  <si>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</si>
  <si>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</si>
  <si>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</si>
  <si>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</si>
  <si>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</si>
  <si>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</si>
  <si>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</si>
  <si>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</si>
  <si>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</si>
  <si>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</si>
  <si>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</si>
  <si>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</si>
  <si>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</si>
  <si>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</si>
  <si>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</si>
  <si>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</si>
  <si>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</si>
  <si>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</si>
  <si>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</si>
  <si>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</si>
  <si>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</si>
  <si>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</si>
  <si>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</si>
  <si>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</si>
  <si>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</si>
  <si>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</si>
  <si>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</si>
  <si>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</si>
  <si>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</si>
  <si>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</si>
  <si>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</si>
  <si>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</si>
  <si>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</si>
  <si>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</si>
  <si>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</si>
  <si>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</si>
  <si>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</si>
  <si>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</si>
  <si>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</si>
  <si>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</si>
  <si>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</si>
  <si>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</si>
  <si>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</si>
  <si>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</si>
  <si>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</si>
  <si>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</si>
  <si>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</si>
  <si>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</si>
  <si>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</si>
  <si>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</si>
  <si>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</si>
  <si>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</si>
  <si>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</si>
  <si>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</si>
  <si>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</si>
  <si>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</si>
  <si>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</si>
  <si>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</si>
  <si>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</si>
  <si>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</si>
  <si>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</si>
  <si>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</si>
  <si>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</si>
  <si>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</si>
  <si>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</si>
  <si>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</si>
  <si>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</si>
  <si>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</si>
  <si>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</si>
  <si>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</si>
  <si>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</si>
  <si>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</si>
  <si>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</si>
  <si>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</si>
  <si>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</si>
  <si>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</si>
  <si>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</si>
  <si>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</si>
  <si>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</si>
  <si>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</si>
  <si>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</si>
  <si>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</si>
  <si>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</si>
  <si>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</si>
  <si>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</si>
  <si>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</si>
  <si>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</si>
  <si>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</si>
  <si>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</si>
  <si>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</si>
  <si>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</si>
  <si>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</si>
  <si>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</si>
  <si>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</si>
  <si>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</si>
  <si>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</si>
  <si>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</si>
  <si>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</si>
  <si>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</si>
  <si>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</si>
  <si>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</si>
  <si>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</si>
  <si>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</si>
  <si>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</si>
  <si>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</si>
  <si>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</si>
  <si>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</si>
  <si>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</si>
  <si>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</si>
  <si>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</si>
  <si>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</si>
  <si>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</si>
  <si>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</si>
  <si>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</si>
  <si>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</si>
  <si>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</si>
  <si>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</si>
  <si>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</si>
  <si>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</si>
  <si>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</si>
  <si>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</si>
  <si>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</si>
  <si>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</si>
  <si>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</si>
  <si>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</si>
  <si>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</si>
  <si>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</si>
  <si>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</si>
  <si>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</si>
  <si>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</si>
  <si>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</si>
  <si>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</si>
  <si>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</si>
  <si>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</si>
  <si>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</si>
  <si>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</si>
  <si>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</si>
  <si>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</si>
  <si>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</si>
  <si>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</si>
  <si>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</si>
  <si>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</si>
  <si>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</si>
  <si>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</si>
  <si>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</si>
  <si>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</si>
  <si>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</si>
  <si>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</si>
  <si>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</si>
  <si>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</si>
  <si>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</si>
  <si>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</si>
  <si>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</si>
  <si>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</si>
  <si>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</si>
  <si>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</si>
  <si>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</si>
  <si>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</si>
  <si>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</si>
  <si>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</si>
  <si>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</si>
  <si>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</si>
  <si>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</si>
  <si>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</si>
  <si>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</si>
  <si>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</si>
  <si>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</si>
  <si>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</si>
  <si>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</si>
  <si>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</si>
  <si>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</si>
  <si>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</si>
  <si>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</si>
  <si>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</si>
  <si>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</si>
  <si>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</si>
  <si>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</si>
  <si>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</si>
  <si>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</si>
  <si>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</si>
  <si>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</si>
  <si>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</si>
  <si>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</si>
  <si>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</si>
  <si>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</si>
  <si>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</si>
  <si>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</si>
  <si>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</si>
  <si>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</si>
  <si>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</si>
  <si>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</si>
  <si>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</si>
  <si>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</si>
  <si>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</si>
  <si>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</si>
  <si>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</si>
  <si>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</si>
  <si>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</si>
  <si>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</si>
  <si>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</si>
  <si>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</si>
  <si>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</si>
  <si>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</si>
  <si>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</si>
  <si>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</si>
  <si>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</si>
  <si>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</si>
  <si>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</si>
  <si>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</si>
  <si>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</si>
  <si>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</si>
  <si>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</si>
  <si>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</si>
  <si>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</si>
  <si>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</si>
  <si>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</si>
  <si>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</si>
  <si>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</si>
  <si>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</si>
  <si>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</si>
  <si>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</si>
  <si>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</si>
  <si>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</si>
  <si>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</si>
  <si>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</si>
  <si>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</si>
  <si>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</si>
  <si>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</si>
  <si>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</si>
  <si>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</si>
  <si>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</si>
  <si>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</si>
  <si>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</si>
  <si>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</si>
  <si>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</si>
  <si>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</si>
  <si>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</si>
  <si>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</si>
  <si>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</si>
  <si>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</si>
  <si>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</si>
  <si>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</si>
  <si>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</si>
  <si>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</si>
  <si>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</si>
  <si>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</si>
  <si>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</si>
  <si>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</si>
  <si>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</si>
  <si>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</si>
  <si>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</si>
  <si>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</si>
  <si>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</si>
  <si>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</si>
  <si>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</si>
  <si>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</si>
  <si>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</si>
  <si>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</si>
  <si>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</si>
  <si>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</si>
  <si>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</si>
  <si>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</si>
  <si>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</si>
  <si>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</si>
  <si>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</si>
  <si>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</si>
  <si>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</si>
  <si>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</si>
  <si>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</si>
  <si>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</si>
  <si>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</si>
  <si>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</si>
  <si>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</si>
  <si>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</si>
  <si>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</si>
  <si>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</si>
  <si>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</si>
  <si>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</si>
  <si>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</si>
  <si>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</si>
  <si>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</si>
  <si>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</si>
  <si>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</si>
  <si>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</si>
  <si>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</si>
  <si>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</si>
  <si>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</si>
  <si>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</si>
  <si>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</si>
  <si>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</si>
  <si>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</si>
  <si>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</si>
  <si>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</si>
  <si>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</si>
  <si>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</si>
  <si>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</si>
  <si>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</si>
  <si>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</si>
  <si>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</si>
  <si>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</si>
  <si>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</si>
  <si>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</si>
  <si>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</si>
  <si>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</si>
  <si>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</si>
  <si>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</si>
  <si>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</si>
  <si>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</si>
  <si>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</si>
  <si>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</si>
  <si>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</si>
  <si>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</si>
  <si>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</si>
  <si>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</si>
  <si>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</si>
  <si>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</si>
  <si>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</si>
  <si>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</si>
  <si>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</si>
  <si>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</si>
  <si>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</si>
  <si>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</si>
  <si>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</si>
  <si>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</si>
  <si>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</si>
  <si>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</si>
  <si>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</si>
  <si>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</si>
  <si>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</si>
  <si>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</si>
  <si>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</si>
  <si>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</si>
  <si>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</si>
  <si>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</si>
  <si>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</si>
  <si>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</si>
  <si>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</si>
  <si>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</si>
  <si>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</si>
  <si>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</si>
  <si>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</si>
  <si>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</si>
  <si>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</si>
  <si>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</si>
  <si>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</si>
  <si>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</si>
  <si>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</si>
  <si>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</si>
  <si>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</si>
  <si>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</si>
  <si>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</si>
  <si>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</si>
  <si>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</si>
  <si>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</si>
  <si>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</si>
  <si>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</si>
  <si>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</si>
  <si>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</si>
  <si>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</si>
  <si>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</si>
  <si>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</si>
  <si>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</si>
  <si>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</si>
  <si>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</si>
  <si>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</si>
  <si>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</si>
  <si>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</si>
  <si>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</si>
  <si>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</si>
  <si>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</si>
  <si>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</si>
  <si>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</si>
  <si>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</si>
  <si>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</si>
  <si>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</si>
  <si>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</si>
  <si>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</si>
  <si>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</si>
  <si>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</si>
  <si>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</si>
  <si>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</si>
  <si>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</si>
  <si>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</si>
  <si>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</si>
  <si>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</si>
  <si>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</si>
  <si>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</si>
  <si>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</si>
  <si>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</si>
  <si>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</si>
  <si>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</si>
  <si>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</si>
  <si>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</si>
  <si>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</si>
  <si>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</si>
  <si>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</si>
  <si>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</si>
  <si>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</si>
  <si>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</si>
  <si>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</si>
  <si>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</si>
  <si>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</si>
  <si>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</si>
  <si>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</si>
  <si>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</si>
  <si>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</si>
  <si>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</si>
  <si>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</si>
  <si>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</si>
  <si>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</si>
  <si>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</si>
  <si>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</si>
  <si>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</si>
  <si>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</si>
  <si>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</si>
  <si>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</si>
  <si>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</si>
  <si>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</si>
  <si>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</si>
  <si>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</si>
  <si>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</si>
  <si>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</si>
  <si>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</si>
  <si>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</si>
  <si>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</si>
  <si>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</si>
  <si>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</si>
  <si>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</si>
  <si>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</si>
  <si>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</si>
  <si>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</si>
  <si>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</si>
  <si>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</si>
  <si>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</si>
  <si>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</si>
  <si>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</si>
  <si>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</si>
  <si>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</si>
  <si>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</si>
  <si>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</si>
  <si>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</si>
  <si>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</si>
  <si>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</si>
  <si>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</si>
  <si>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</si>
  <si>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</si>
  <si>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</si>
  <si>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</si>
  <si>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</si>
  <si>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</si>
  <si>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</si>
  <si>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</si>
  <si>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</si>
  <si>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</si>
  <si>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</si>
  <si>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</si>
  <si>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</si>
  <si>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</si>
  <si>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</si>
  <si>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</si>
  <si>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</si>
  <si>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</si>
  <si>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</si>
  <si>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</si>
  <si>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</si>
  <si>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</si>
  <si>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</si>
  <si>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</si>
  <si>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</si>
  <si>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</si>
  <si>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</si>
  <si>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</si>
  <si>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</si>
  <si>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</si>
  <si>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</si>
  <si>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</si>
  <si>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</si>
  <si>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</si>
  <si>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</si>
  <si>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</si>
  <si>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</si>
  <si>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</si>
  <si>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</si>
  <si>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</si>
  <si>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</si>
  <si>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</si>
  <si>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</si>
  <si>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</si>
  <si>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</si>
  <si>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</si>
  <si>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</si>
  <si>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</si>
  <si>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</si>
  <si>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</si>
  <si>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</si>
  <si>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</si>
  <si>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</si>
  <si>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</si>
  <si>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</si>
  <si>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</si>
  <si>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</si>
  <si>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</si>
  <si>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</si>
  <si>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</si>
  <si>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</si>
  <si>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</si>
  <si>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</si>
  <si>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</si>
  <si>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</si>
  <si>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</si>
  <si>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</si>
  <si>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</si>
  <si>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</si>
  <si>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</si>
  <si>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</si>
  <si>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</si>
  <si>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</si>
  <si>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</si>
  <si>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</si>
  <si>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</si>
  <si>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</si>
  <si>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</si>
  <si>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</si>
  <si>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</si>
  <si>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</si>
  <si>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</si>
  <si>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</si>
  <si>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</si>
  <si>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</si>
  <si>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</si>
  <si>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</si>
  <si>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</si>
  <si>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</si>
  <si>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</si>
  <si>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</si>
  <si>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</si>
  <si>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</si>
  <si>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</si>
  <si>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</si>
  <si>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</si>
  <si>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</si>
  <si>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</si>
  <si>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</si>
  <si>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</si>
  <si>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</si>
  <si>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</si>
  <si>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</si>
  <si>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</si>
  <si>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</si>
  <si>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</si>
  <si>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</si>
  <si>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</si>
  <si>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</si>
  <si>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</si>
  <si>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</si>
  <si>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</si>
  <si>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</si>
  <si>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</si>
  <si>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</si>
  <si>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</si>
  <si>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</si>
  <si>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</si>
  <si>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</si>
  <si>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</si>
  <si>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</si>
  <si>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</si>
  <si>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</si>
  <si>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</si>
  <si>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</si>
  <si>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</si>
  <si>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</si>
  <si>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</si>
  <si>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</si>
  <si>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</si>
  <si>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</si>
  <si>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</si>
  <si>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</si>
  <si>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</si>
  <si>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</si>
  <si>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</si>
  <si>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</si>
  <si>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</si>
  <si>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</si>
  <si>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</si>
  <si>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</si>
  <si>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</si>
  <si>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</si>
  <si>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</si>
  <si>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</si>
  <si>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</si>
  <si>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</si>
  <si>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</si>
  <si>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</si>
  <si>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</si>
  <si>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</si>
  <si>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</si>
  <si>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</si>
  <si>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</si>
  <si>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</si>
  <si>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</si>
  <si>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</si>
  <si>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</si>
  <si>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</si>
  <si>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</si>
  <si>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</si>
  <si>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</si>
  <si>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</si>
  <si>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</si>
  <si>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</si>
  <si>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</si>
  <si>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</si>
  <si>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</si>
  <si>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</si>
  <si>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</si>
  <si>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</si>
  <si>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</si>
  <si>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</si>
  <si>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</si>
  <si>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</si>
  <si>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</si>
  <si>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</si>
  <si>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</si>
  <si>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</si>
  <si>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</si>
  <si>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</si>
  <si>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</si>
  <si>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</si>
  <si>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</si>
  <si>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</si>
  <si>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</si>
  <si>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</si>
  <si>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</si>
  <si>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</si>
  <si>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</si>
  <si>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</si>
  <si>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</si>
  <si>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</si>
  <si>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</si>
  <si>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</si>
  <si>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</si>
  <si>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</si>
  <si>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</si>
  <si>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</si>
  <si>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</si>
  <si>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</si>
  <si>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</si>
  <si>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</si>
  <si>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</si>
  <si>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</si>
  <si>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</si>
  <si>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</si>
  <si>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</si>
  <si>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</si>
  <si>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</si>
  <si>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</si>
  <si>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</si>
  <si>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</si>
  <si>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</si>
  <si>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</si>
  <si>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</si>
  <si>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</si>
  <si>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</si>
  <si>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</si>
  <si>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</si>
  <si>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</si>
  <si>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</si>
  <si>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</si>
  <si>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</si>
  <si>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</si>
  <si>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</si>
  <si>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</si>
  <si>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</si>
  <si>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</si>
  <si>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</si>
  <si>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</si>
  <si>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</si>
  <si>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</si>
  <si>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</si>
  <si>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</si>
  <si>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</si>
  <si>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</si>
  <si>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</si>
  <si>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</si>
  <si>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</si>
  <si>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</si>
  <si>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</si>
  <si>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</si>
  <si>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</si>
  <si>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</si>
  <si>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</si>
  <si>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</si>
  <si>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</si>
  <si>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</si>
  <si>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</si>
  <si>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</si>
  <si>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</si>
  <si>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</si>
  <si>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</si>
  <si>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</si>
  <si>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</si>
  <si>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</si>
  <si>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</si>
  <si>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</si>
  <si>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</si>
  <si>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</si>
  <si>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</si>
  <si>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</si>
  <si>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</si>
  <si>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</si>
  <si>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</si>
  <si>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</si>
  <si>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</si>
  <si>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</si>
  <si>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</si>
  <si>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</si>
  <si>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</si>
  <si>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</si>
  <si>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</si>
  <si>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</si>
  <si>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</si>
  <si>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</si>
  <si>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</si>
  <si>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</si>
  <si>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</si>
  <si>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</si>
  <si>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</si>
  <si>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</si>
  <si>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</si>
  <si>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</si>
  <si>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</si>
  <si>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</si>
  <si>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</si>
  <si>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</si>
  <si>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</si>
  <si>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</si>
  <si>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</si>
  <si>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</si>
  <si>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</si>
  <si>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</si>
  <si>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</si>
  <si>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</si>
  <si>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</si>
  <si>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</si>
  <si>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</si>
  <si>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</si>
  <si>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</si>
  <si>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</si>
  <si>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</si>
  <si>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</si>
  <si>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</si>
  <si>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</si>
  <si>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</si>
  <si>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</si>
  <si>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</si>
  <si>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</si>
  <si>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</si>
  <si>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</si>
  <si>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</si>
  <si>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</si>
  <si>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</si>
  <si>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</si>
  <si>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</si>
  <si>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</si>
  <si>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</si>
  <si>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</si>
  <si>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</si>
  <si>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</si>
  <si>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</si>
  <si>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</si>
  <si>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</si>
  <si>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</si>
  <si>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</si>
  <si>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</si>
  <si>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</si>
  <si>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</si>
  <si>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</si>
  <si>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</si>
  <si>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</si>
  <si>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</si>
  <si>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</si>
  <si>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</si>
  <si>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</si>
  <si>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</si>
  <si>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</si>
  <si>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</si>
  <si>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</si>
  <si>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</si>
  <si>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</si>
  <si>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</si>
  <si>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</si>
  <si>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</si>
  <si>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</si>
  <si>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</si>
  <si>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</si>
  <si>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</si>
  <si>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</si>
  <si>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</si>
  <si>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</si>
  <si>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</si>
  <si>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</si>
  <si>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</si>
  <si>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</si>
  <si>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</si>
  <si>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</si>
  <si>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</si>
  <si>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</si>
  <si>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</si>
  <si>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</si>
  <si>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</si>
  <si>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</si>
  <si>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</si>
  <si>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</si>
  <si>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</si>
  <si>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</si>
  <si>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</si>
  <si>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</si>
  <si>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</si>
  <si>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</si>
  <si>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</si>
  <si>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</si>
  <si>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</si>
  <si>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</si>
  <si>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</si>
  <si>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</si>
  <si>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</si>
  <si>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</si>
  <si>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</si>
  <si>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</si>
  <si>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</si>
  <si>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</si>
  <si>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</si>
  <si>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</si>
  <si>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</si>
  <si>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</si>
  <si>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</si>
  <si>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</si>
  <si>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</si>
  <si>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</si>
  <si>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</si>
  <si>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</si>
  <si>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</si>
  <si>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</si>
  <si>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</si>
  <si>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</si>
  <si>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</si>
  <si>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</si>
  <si>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</si>
  <si>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</si>
  <si>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</si>
  <si>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</si>
  <si>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</si>
  <si>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</si>
  <si>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</si>
  <si>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</si>
  <si>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</si>
  <si>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</si>
  <si>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</si>
  <si>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</si>
  <si>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</si>
  <si>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</si>
  <si>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</si>
  <si>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</si>
  <si>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</si>
  <si>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</si>
  <si>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</si>
  <si>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</si>
  <si>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</si>
  <si>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</si>
  <si>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</si>
  <si>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</si>
  <si>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</si>
  <si>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</si>
  <si>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</si>
  <si>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</si>
  <si>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</si>
  <si>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</si>
  <si>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</si>
  <si>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</si>
  <si>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</si>
  <si>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</si>
  <si>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</si>
  <si>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</si>
  <si>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</si>
  <si>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</si>
  <si>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</si>
  <si>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</si>
  <si>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</si>
  <si>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</si>
  <si>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</si>
  <si>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</si>
  <si>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</si>
  <si>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</si>
  <si>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</si>
  <si>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</si>
  <si>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</si>
  <si>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</si>
  <si>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</si>
  <si>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</si>
  <si>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</si>
  <si>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</si>
  <si>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</si>
  <si>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</si>
  <si>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</si>
  <si>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</si>
  <si>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</si>
  <si>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</si>
  <si>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</si>
  <si>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</si>
  <si>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</si>
  <si>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</si>
  <si>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</si>
  <si>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</si>
  <si>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</si>
  <si>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</si>
  <si>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</si>
  <si>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</si>
  <si>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</si>
  <si>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</si>
  <si>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</si>
  <si>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</si>
  <si>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</si>
  <si>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</si>
  <si>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</si>
  <si>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</si>
  <si>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</si>
  <si>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</si>
  <si>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</si>
  <si>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</si>
  <si>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</si>
  <si>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</si>
  <si>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</si>
  <si>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</si>
  <si>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</si>
  <si>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</si>
  <si>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</si>
  <si>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</si>
  <si>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</si>
  <si>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</si>
  <si>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</si>
  <si>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</si>
  <si>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</si>
  <si>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</si>
  <si>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</si>
  <si>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</si>
  <si>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</si>
  <si>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</si>
  <si>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</si>
  <si>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</si>
  <si>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</si>
  <si>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</si>
  <si>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</si>
  <si>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</si>
  <si>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</si>
  <si>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</si>
  <si>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</si>
  <si>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</si>
  <si>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</si>
  <si>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</si>
  <si>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</si>
  <si>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</si>
  <si>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</si>
  <si>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</si>
  <si>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</si>
  <si>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</si>
  <si>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</si>
  <si>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</si>
  <si>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</si>
  <si>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</si>
  <si>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</si>
  <si>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</si>
  <si>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</si>
  <si>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</si>
  <si>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</si>
  <si>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</si>
  <si>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</si>
  <si>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</si>
  <si>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</si>
  <si>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</si>
  <si>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</si>
  <si>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</si>
  <si>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</si>
  <si>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</si>
  <si>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</si>
  <si>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</si>
  <si>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</si>
  <si>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</si>
  <si>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</si>
  <si>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</si>
  <si>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</si>
  <si>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</si>
  <si>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</si>
  <si>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</si>
  <si>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</si>
  <si>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</si>
  <si>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</si>
  <si>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</si>
  <si>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</si>
  <si>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</si>
  <si>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</si>
  <si>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</si>
  <si>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</si>
  <si>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</si>
  <si>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</si>
  <si>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</si>
  <si>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</si>
  <si>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</si>
  <si>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</si>
  <si>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</si>
  <si>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</si>
  <si>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</si>
  <si>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</si>
  <si>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</si>
  <si>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</si>
  <si>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</si>
  <si>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</si>
  <si>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</si>
  <si>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</si>
  <si>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</si>
  <si>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</si>
  <si>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</si>
  <si>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</si>
  <si>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</si>
  <si>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</si>
  <si>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</si>
  <si>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</si>
  <si>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</si>
  <si>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</si>
  <si>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</si>
  <si>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</si>
  <si>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</si>
  <si>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</si>
  <si>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</si>
  <si>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</si>
  <si>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</si>
  <si>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</si>
  <si>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</si>
  <si>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</si>
  <si>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</si>
  <si>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</si>
  <si>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</si>
  <si>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</si>
  <si>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</si>
  <si>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</si>
  <si>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</si>
  <si>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</si>
  <si>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</si>
  <si>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</si>
  <si>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</si>
  <si>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</si>
  <si>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</si>
  <si>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</si>
  <si>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</si>
  <si>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</si>
  <si>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</si>
  <si>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</si>
  <si>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</si>
  <si>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</si>
  <si>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</si>
  <si>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</si>
  <si>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</si>
  <si>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</si>
  <si>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</si>
  <si>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</si>
  <si>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</si>
  <si>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</si>
  <si>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</si>
  <si>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</si>
  <si>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</si>
  <si>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</si>
  <si>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</si>
  <si>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</si>
  <si>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</si>
  <si>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</si>
  <si>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</si>
  <si>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</si>
  <si>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</si>
  <si>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</si>
  <si>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</si>
  <si>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</si>
  <si>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</si>
  <si>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</si>
  <si>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</si>
  <si>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</si>
  <si>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</si>
  <si>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</si>
  <si>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</si>
  <si>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</si>
  <si>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</si>
  <si>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</si>
  <si>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</si>
  <si>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</si>
  <si>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</si>
  <si>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</si>
  <si>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</si>
  <si>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</si>
  <si>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</si>
  <si>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</si>
  <si>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</si>
  <si>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</si>
  <si>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</si>
  <si>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</si>
  <si>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</si>
  <si>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</si>
  <si>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</si>
  <si>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</si>
  <si>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</si>
  <si>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</si>
  <si>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</si>
  <si>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</si>
  <si>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</si>
  <si>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</si>
  <si>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</si>
  <si>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</si>
  <si>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</si>
  <si>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</si>
  <si>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</si>
  <si>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</si>
  <si>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</si>
  <si>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</si>
  <si>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</si>
  <si>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</si>
  <si>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</si>
  <si>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</si>
  <si>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</si>
  <si>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</si>
  <si>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</si>
  <si>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</si>
  <si>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</si>
  <si>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</si>
  <si>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</si>
  <si>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</si>
  <si>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</si>
  <si>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</si>
  <si>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</si>
  <si>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</si>
  <si>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</si>
  <si>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</si>
  <si>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</si>
  <si>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</si>
  <si>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</si>
  <si>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</si>
  <si>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</si>
  <si>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</si>
  <si>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</si>
  <si>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</si>
  <si>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</si>
  <si>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</si>
  <si>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</si>
  <si>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</si>
  <si>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</si>
  <si>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</si>
  <si>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</si>
  <si>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</si>
  <si>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</si>
  <si>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</si>
  <si>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</si>
  <si>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</si>
  <si>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</si>
  <si>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</si>
  <si>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</si>
  <si>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</si>
  <si>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</si>
  <si>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</si>
  <si>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</si>
  <si>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</si>
  <si>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</si>
  <si>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</si>
  <si>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</si>
  <si>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</si>
  <si>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</si>
  <si>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</si>
  <si>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</si>
  <si>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</si>
  <si>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</si>
  <si>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</si>
  <si>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</si>
  <si>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</si>
  <si>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</si>
  <si>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</si>
  <si>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</si>
  <si>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</si>
  <si>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</si>
  <si>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</si>
  <si>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</si>
  <si>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</si>
  <si>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</si>
  <si>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</si>
  <si>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</si>
  <si>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</si>
  <si>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</si>
  <si>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</si>
  <si>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</si>
  <si>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</si>
  <si>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</si>
  <si>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</si>
  <si>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</si>
  <si>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</si>
  <si>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</si>
  <si>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</si>
  <si>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</si>
  <si>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</si>
  <si>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</si>
  <si>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</si>
  <si>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</si>
  <si>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</si>
  <si>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</si>
  <si>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</si>
  <si>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</si>
  <si>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</si>
  <si>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</si>
  <si>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</si>
  <si>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</si>
  <si>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</si>
  <si>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</si>
  <si>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</si>
  <si>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</si>
  <si>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</si>
  <si>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</si>
  <si>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</si>
  <si>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</si>
  <si>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</si>
  <si>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</si>
  <si>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</si>
  <si>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</si>
  <si>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</si>
  <si>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</si>
  <si>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</si>
  <si>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</si>
  <si>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</si>
  <si>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</si>
  <si>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</si>
  <si>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</si>
  <si>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</si>
  <si>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</si>
  <si>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</si>
  <si>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</si>
  <si>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</si>
  <si>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</si>
  <si>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</si>
  <si>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</si>
  <si>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</si>
  <si>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</si>
  <si>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</si>
  <si>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</si>
  <si>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</si>
  <si>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</si>
  <si>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</si>
  <si>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</si>
  <si>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</si>
  <si>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</si>
  <si>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</si>
  <si>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</si>
  <si>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</si>
  <si>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</si>
  <si>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</si>
  <si>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</si>
  <si>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</si>
  <si>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</si>
  <si>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</si>
  <si>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</si>
  <si>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</si>
  <si>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</si>
  <si>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</si>
  <si>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</si>
  <si>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</si>
  <si>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</si>
  <si>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</si>
  <si>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</si>
  <si>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</si>
  <si>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</si>
  <si>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</si>
  <si>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</si>
  <si>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</si>
  <si>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</si>
  <si>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</si>
  <si>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</si>
  <si>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</si>
  <si>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</si>
  <si>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</si>
  <si>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</si>
  <si>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</si>
  <si>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</si>
  <si>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</si>
  <si>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</si>
  <si>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</si>
  <si>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</si>
  <si>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</si>
  <si>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</si>
  <si>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</si>
  <si>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</si>
  <si>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</si>
  <si>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</si>
  <si>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</si>
  <si>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</si>
  <si>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</si>
  <si>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</si>
  <si>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</si>
  <si>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</si>
  <si>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</si>
  <si>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</si>
  <si>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</si>
  <si>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</si>
  <si>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</si>
  <si>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</si>
  <si>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</si>
  <si>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</si>
  <si>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</si>
  <si>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</si>
  <si>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</si>
  <si>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</si>
  <si>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</si>
  <si>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</si>
  <si>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</si>
  <si>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</si>
  <si>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</si>
  <si>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</si>
  <si>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</si>
  <si>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</si>
  <si>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</si>
  <si>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</si>
  <si>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</si>
  <si>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</si>
  <si>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</si>
  <si>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</si>
  <si>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</si>
  <si>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</si>
  <si>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</si>
  <si>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</si>
  <si>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</si>
  <si>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</si>
  <si>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</si>
  <si>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</si>
  <si>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</si>
  <si>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</si>
  <si>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</si>
  <si>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</si>
  <si>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</si>
  <si>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</si>
  <si>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</si>
  <si>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</si>
  <si>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</si>
  <si>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</si>
  <si>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</si>
  <si>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</si>
  <si>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</si>
  <si>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</si>
  <si>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</si>
  <si>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</si>
  <si>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</si>
  <si>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</si>
  <si>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</si>
  <si>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</si>
  <si>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</si>
  <si>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</si>
  <si>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</si>
  <si>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</si>
  <si>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</si>
  <si>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</si>
  <si>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</si>
  <si>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</si>
  <si>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</si>
  <si>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</si>
  <si>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</si>
  <si>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</si>
  <si>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</si>
  <si>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</si>
  <si>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</si>
  <si>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</si>
  <si>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</si>
  <si>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</si>
  <si>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</si>
  <si>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</si>
  <si>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</si>
  <si>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</si>
  <si>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</si>
  <si>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</si>
  <si>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</si>
  <si>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</si>
  <si>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</si>
  <si>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</si>
  <si>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</si>
  <si>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</si>
  <si>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</si>
  <si>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</si>
  <si>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</si>
  <si>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</si>
  <si>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</si>
  <si>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</si>
  <si>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</si>
  <si>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</si>
  <si>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</si>
  <si>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</si>
  <si>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</si>
  <si>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</si>
  <si>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</si>
  <si>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</si>
  <si>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</si>
  <si>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</si>
  <si>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</si>
  <si>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</si>
  <si>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</si>
  <si>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</si>
  <si>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</si>
  <si>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</si>
  <si>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</si>
  <si>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</si>
  <si>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</si>
  <si>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</si>
  <si>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</si>
  <si>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</si>
  <si>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</si>
  <si>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</si>
  <si>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</si>
  <si>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</si>
  <si>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</si>
  <si>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</si>
  <si>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</si>
  <si>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</si>
  <si>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</si>
  <si>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</si>
  <si>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</si>
  <si>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</si>
  <si>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</si>
  <si>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</si>
  <si>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</si>
  <si>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</si>
  <si>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</si>
  <si>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</si>
  <si>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</si>
  <si>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</si>
  <si>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</si>
  <si>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</si>
  <si>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</si>
  <si>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</si>
  <si>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</si>
  <si>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</si>
  <si>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</si>
  <si>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</si>
  <si>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</si>
  <si>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</si>
  <si>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</si>
  <si>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</si>
  <si>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</si>
  <si>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</si>
  <si>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</si>
  <si>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</si>
  <si>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</si>
  <si>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</si>
  <si>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</si>
  <si>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</si>
  <si>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</si>
  <si>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</si>
  <si>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</si>
  <si>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</si>
  <si>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</si>
  <si>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</si>
  <si>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</si>
  <si>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</si>
  <si>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</si>
  <si>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</si>
  <si>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</si>
  <si>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</si>
  <si>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</si>
  <si>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</si>
  <si>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</si>
  <si>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</si>
  <si>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</si>
  <si>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</si>
  <si>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</si>
  <si>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</si>
  <si>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</si>
  <si>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</si>
  <si>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</si>
  <si>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</si>
  <si>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</si>
  <si>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</si>
  <si>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</si>
  <si>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</si>
  <si>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</si>
  <si>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</si>
  <si>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</si>
  <si>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</si>
  <si>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</si>
  <si>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</si>
  <si>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</si>
  <si>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</si>
  <si>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</si>
  <si>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</si>
  <si>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</si>
  <si>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</si>
  <si>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</si>
  <si>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</si>
  <si>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</si>
  <si>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</si>
  <si>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</si>
  <si>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</si>
  <si>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</si>
  <si>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</si>
  <si>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</si>
  <si>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</si>
  <si>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</si>
  <si>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</si>
  <si>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</si>
  <si>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</si>
  <si>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</si>
  <si>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</si>
  <si>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</si>
  <si>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</si>
  <si>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</si>
  <si>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</si>
  <si>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</si>
  <si>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</si>
  <si>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</si>
  <si>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</si>
  <si>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</si>
  <si>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</si>
  <si>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</si>
  <si>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</si>
  <si>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</si>
  <si>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</si>
  <si>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</si>
  <si>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</si>
  <si>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</si>
  <si>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</si>
  <si>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</si>
  <si>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</si>
  <si>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</si>
  <si>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</si>
  <si>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</si>
  <si>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</si>
  <si>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</si>
  <si>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</si>
  <si>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</si>
  <si>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</si>
  <si>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</si>
  <si>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</si>
  <si>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</si>
  <si>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</si>
  <si>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</si>
  <si>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</si>
  <si>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</si>
  <si>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</si>
  <si>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</si>
  <si>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</si>
  <si>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</si>
  <si>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</si>
  <si>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</si>
  <si>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</si>
  <si>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</si>
  <si>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</si>
  <si>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</si>
  <si>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</si>
  <si>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</si>
  <si>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</si>
  <si>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</si>
  <si>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</si>
  <si>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</si>
  <si>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</si>
  <si>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</si>
  <si>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</si>
  <si>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</si>
  <si>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</si>
  <si>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</si>
  <si>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</si>
  <si>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</si>
  <si>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</si>
  <si>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</si>
  <si>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</si>
  <si>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</si>
  <si>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</si>
  <si>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</si>
  <si>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</si>
  <si>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</si>
  <si>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</si>
  <si>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</si>
  <si>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</si>
  <si>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</si>
  <si>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</si>
  <si>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</si>
  <si>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</si>
  <si>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</si>
  <si>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</si>
  <si>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</si>
  <si>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</si>
  <si>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</si>
  <si>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</si>
  <si>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</si>
  <si>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</si>
  <si>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</si>
  <si>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</si>
  <si>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</si>
  <si>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</si>
  <si>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</si>
  <si>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</si>
  <si>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</si>
  <si>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</si>
  <si>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</si>
  <si>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</si>
  <si>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</si>
  <si>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</si>
  <si>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</si>
  <si>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</si>
  <si>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</si>
  <si>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</si>
  <si>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</si>
  <si>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</si>
  <si>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</si>
  <si>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</si>
  <si>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</si>
  <si>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</si>
  <si>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</si>
  <si>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</si>
  <si>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</si>
  <si>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</si>
  <si>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</si>
  <si>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</si>
  <si>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</si>
  <si>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</si>
  <si>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</si>
  <si>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</si>
  <si>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</si>
  <si>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</si>
  <si>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</si>
  <si>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</si>
  <si>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</si>
  <si>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</si>
  <si>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</si>
  <si>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</si>
  <si>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</si>
  <si>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</si>
  <si>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</si>
  <si>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</si>
  <si>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</si>
  <si>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</si>
  <si>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</si>
  <si>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</si>
  <si>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</si>
  <si>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</si>
  <si>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</si>
  <si>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</si>
  <si>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</si>
  <si>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</si>
  <si>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</si>
  <si>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</si>
  <si>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</si>
  <si>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</si>
  <si>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</si>
  <si>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</si>
  <si>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</si>
  <si>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</si>
  <si>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</si>
  <si>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</si>
  <si>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</si>
  <si>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</si>
  <si>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</si>
  <si>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</si>
  <si>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</si>
  <si>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</si>
  <si>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</si>
  <si>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</si>
  <si>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</si>
  <si>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</si>
  <si>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</si>
  <si>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</si>
  <si>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</si>
  <si>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</si>
  <si>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</si>
  <si>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</si>
  <si>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</si>
  <si>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</si>
  <si>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</si>
  <si>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</si>
  <si>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</si>
  <si>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</si>
  <si>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</si>
  <si>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</si>
  <si>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</si>
  <si>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</si>
  <si>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</si>
  <si>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</si>
  <si>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</si>
  <si>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</si>
  <si>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</si>
  <si>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</si>
  <si>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</si>
  <si>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</si>
  <si>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</si>
  <si>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</si>
  <si>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</si>
  <si>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</si>
  <si>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</si>
  <si>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</si>
  <si>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</si>
  <si>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</si>
  <si>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</si>
  <si>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</si>
  <si>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</si>
  <si>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</si>
  <si>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</si>
  <si>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</si>
  <si>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</si>
  <si>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</si>
  <si>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</si>
  <si>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</si>
  <si>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</si>
  <si>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</si>
  <si>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</si>
  <si>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</si>
  <si>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</si>
  <si>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</si>
  <si>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</si>
  <si>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</si>
  <si>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</si>
  <si>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</si>
  <si>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</si>
  <si>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</si>
  <si>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</si>
  <si>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</si>
  <si>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</si>
  <si>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</si>
  <si>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</si>
  <si>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</si>
  <si>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</si>
  <si>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</si>
  <si>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</si>
  <si>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</si>
  <si>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</si>
  <si>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</si>
  <si>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</si>
  <si>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</si>
  <si>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</si>
  <si>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</si>
  <si>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</si>
  <si>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</si>
  <si>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</si>
  <si>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</si>
  <si>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</si>
  <si>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</si>
  <si>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</si>
  <si>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</si>
  <si>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</si>
  <si>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</si>
  <si>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</si>
  <si>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</si>
  <si>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</si>
  <si>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</si>
  <si>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</si>
  <si>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</si>
  <si>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</si>
  <si>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</si>
  <si>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</si>
  <si>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</si>
  <si>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</si>
  <si>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</si>
  <si>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</si>
  <si>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</si>
  <si>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</si>
  <si>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</si>
  <si>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</si>
  <si>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</si>
  <si>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</si>
  <si>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</si>
  <si>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</si>
  <si>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</si>
  <si>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</si>
  <si>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</si>
  <si>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</si>
  <si>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</si>
  <si>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</si>
  <si>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</si>
  <si>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</si>
  <si>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</si>
  <si>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</si>
  <si>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</si>
  <si>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</si>
  <si>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</si>
  <si>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</si>
  <si>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</si>
  <si>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</si>
  <si>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</si>
  <si>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</si>
  <si>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</si>
  <si>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</si>
  <si>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</si>
  <si>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</si>
  <si>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</si>
  <si>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</si>
  <si>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</si>
  <si>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</si>
  <si>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</si>
  <si>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</si>
  <si>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</si>
  <si>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</si>
  <si>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</si>
  <si>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</si>
  <si>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</si>
  <si>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</si>
  <si>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</si>
  <si>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</si>
  <si>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</si>
  <si>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</si>
  <si>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</si>
  <si>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</si>
  <si>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</si>
  <si>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</si>
  <si>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</si>
  <si>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</si>
  <si>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</si>
  <si>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</si>
  <si>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</si>
  <si>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</si>
  <si>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</si>
  <si>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</si>
  <si>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</si>
  <si>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</si>
  <si>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</si>
  <si>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</si>
  <si>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</si>
  <si>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</si>
  <si>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</si>
  <si>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</si>
  <si>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</si>
  <si>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</si>
  <si>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</si>
  <si>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</si>
  <si>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</si>
  <si>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</si>
  <si>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</si>
  <si>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</si>
  <si>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</si>
  <si>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</si>
  <si>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</si>
  <si>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</si>
  <si>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</si>
  <si>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</si>
  <si>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</si>
  <si>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</si>
  <si>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</si>
  <si>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</si>
  <si>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</si>
  <si>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</si>
  <si>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</si>
  <si>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</si>
  <si>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</si>
  <si>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</si>
  <si>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</si>
  <si>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</si>
  <si>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</si>
  <si>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</si>
  <si>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</si>
  <si>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</si>
  <si>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</si>
  <si>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</si>
  <si>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</si>
  <si>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</si>
  <si>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</si>
  <si>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</si>
  <si>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</si>
  <si>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</si>
  <si>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</si>
  <si>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</si>
  <si>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</si>
  <si>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</si>
  <si>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</si>
  <si>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</si>
  <si>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</si>
  <si>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</si>
  <si>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</si>
  <si>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</si>
  <si>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</si>
  <si>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</si>
  <si>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</si>
  <si>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</si>
  <si>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</si>
  <si>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</si>
  <si>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</si>
  <si>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</si>
  <si>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</si>
  <si>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</si>
  <si>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</si>
  <si>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</si>
  <si>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</si>
  <si>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</si>
  <si>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</si>
  <si>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</si>
  <si>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</si>
  <si>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</si>
  <si>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</si>
  <si>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</si>
  <si>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</si>
  <si>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</si>
  <si>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</si>
  <si>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</si>
  <si>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</si>
  <si>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</si>
  <si>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</si>
  <si>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</si>
  <si>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</si>
  <si>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</si>
  <si>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</si>
  <si>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</si>
  <si>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</si>
  <si>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</si>
  <si>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</si>
  <si>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</si>
  <si>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</si>
  <si>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</si>
  <si>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</si>
  <si>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</si>
  <si>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</si>
  <si>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</si>
  <si>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</si>
  <si>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</si>
  <si>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</si>
  <si>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</si>
  <si>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</si>
  <si>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</si>
  <si>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</si>
  <si>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</si>
  <si>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</si>
  <si>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</si>
  <si>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</si>
  <si>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</si>
  <si>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</si>
  <si>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</si>
  <si>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</si>
  <si>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</si>
  <si>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</si>
  <si>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</si>
  <si>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</si>
  <si>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</si>
  <si>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</si>
  <si>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</si>
  <si>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</si>
  <si>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</si>
  <si>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</si>
  <si>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</si>
  <si>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</si>
  <si>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</si>
  <si>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</si>
  <si>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</si>
  <si>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</si>
  <si>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</si>
  <si>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</si>
  <si>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</si>
  <si>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</si>
  <si>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</si>
  <si>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</si>
  <si>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</si>
  <si>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</si>
  <si>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</si>
  <si>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</si>
  <si>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</si>
  <si>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</si>
  <si>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</si>
  <si>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</si>
  <si>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</si>
  <si>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</si>
  <si>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</si>
  <si>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</si>
  <si>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</si>
  <si>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</si>
  <si>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</si>
  <si>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</si>
  <si>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</si>
  <si>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</si>
  <si>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</si>
  <si>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</si>
  <si>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</si>
  <si>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</si>
  <si>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</si>
  <si>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</si>
  <si>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</si>
  <si>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</si>
  <si>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</si>
  <si>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</si>
  <si>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</si>
  <si>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</si>
  <si>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</si>
  <si>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</si>
  <si>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</si>
  <si>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</si>
  <si>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</si>
  <si>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</si>
  <si>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</si>
  <si>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</si>
  <si>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</si>
  <si>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</si>
  <si>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</si>
  <si>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</si>
  <si>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</si>
  <si>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</si>
  <si>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</si>
  <si>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</si>
  <si>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</si>
  <si>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</si>
  <si>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</si>
  <si>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</si>
  <si>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</si>
  <si>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</si>
  <si>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</si>
  <si>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</si>
  <si>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</si>
  <si>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</si>
  <si>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</si>
  <si>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</si>
  <si>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</si>
  <si>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</si>
  <si>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</si>
  <si>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</si>
  <si>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</si>
  <si>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</si>
  <si>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</si>
  <si>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</si>
  <si>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</si>
  <si>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</si>
  <si>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</si>
  <si>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</si>
  <si>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</si>
  <si>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</si>
  <si>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</si>
  <si>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</si>
  <si>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</si>
  <si>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</si>
  <si>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</si>
  <si>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</si>
  <si>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</si>
  <si>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</si>
  <si>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</si>
  <si>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</si>
  <si>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</si>
  <si>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</si>
  <si>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</si>
  <si>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</si>
  <si>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</si>
  <si>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</si>
  <si>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</si>
  <si>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</si>
  <si>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</si>
  <si>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</si>
  <si>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</si>
  <si>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</si>
  <si>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</si>
  <si>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</si>
  <si>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</si>
  <si>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</si>
  <si>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</si>
  <si>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</si>
  <si>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</si>
  <si>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</si>
  <si>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</si>
  <si>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</si>
  <si>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</si>
  <si>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</si>
  <si>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</si>
  <si>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</si>
  <si>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</si>
  <si>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</si>
  <si>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</si>
  <si>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</si>
  <si>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</si>
  <si>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</si>
  <si>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</si>
  <si>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</si>
  <si>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</si>
  <si>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</si>
  <si>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</si>
  <si>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</si>
  <si>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</si>
  <si>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</si>
  <si>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</si>
  <si>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</si>
  <si>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</si>
  <si>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</si>
  <si>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</si>
  <si>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</si>
  <si>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</si>
  <si>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</si>
  <si>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</si>
  <si>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</si>
  <si>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</si>
  <si>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</si>
  <si>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</si>
  <si>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</si>
  <si>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</si>
  <si>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</si>
  <si>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</si>
  <si>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</si>
  <si>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</si>
  <si>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</si>
  <si>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</si>
  <si>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</si>
  <si>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</si>
  <si>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</si>
  <si>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</si>
  <si>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</si>
  <si>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</si>
  <si>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</si>
  <si>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</si>
  <si>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</si>
  <si>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</si>
  <si>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</si>
  <si>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</si>
  <si>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</si>
  <si>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</si>
  <si>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</si>
  <si>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</si>
  <si>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</si>
  <si>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</si>
  <si>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</si>
  <si>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</si>
  <si>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</si>
  <si>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</si>
  <si>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</si>
  <si>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</si>
  <si>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</si>
  <si>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</si>
  <si>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</si>
  <si>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</si>
  <si>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</si>
  <si>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</si>
  <si>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</si>
  <si>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</si>
  <si>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</si>
  <si>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</si>
  <si>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</si>
  <si>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</si>
  <si>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</si>
  <si>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</si>
  <si>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</si>
  <si>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</si>
  <si>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</si>
  <si>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</si>
  <si>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</si>
  <si>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</si>
  <si>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</si>
  <si>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</si>
  <si>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</si>
  <si>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</si>
  <si>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</si>
  <si>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</si>
  <si>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</si>
  <si>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</si>
  <si>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</si>
  <si>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</si>
  <si>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</si>
  <si>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</si>
  <si>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</si>
  <si>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</si>
  <si>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</si>
  <si>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</si>
  <si>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</si>
  <si>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</si>
  <si>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</si>
  <si>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</si>
  <si>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</si>
  <si>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</si>
  <si>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</si>
  <si>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</si>
  <si>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</si>
  <si>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</si>
  <si>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</si>
  <si>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</si>
  <si>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</si>
  <si>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</si>
  <si>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</si>
  <si>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</si>
  <si>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</si>
  <si>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</si>
  <si>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</si>
  <si>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</si>
  <si>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</si>
  <si>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</si>
  <si>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</si>
  <si>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</si>
  <si>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</si>
  <si>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</si>
  <si>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</si>
  <si>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</si>
  <si>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</si>
  <si>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</si>
  <si>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</si>
  <si>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</si>
  <si>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</si>
  <si>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</si>
  <si>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</si>
  <si>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</si>
  <si>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</si>
  <si>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</si>
  <si>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</si>
  <si>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</si>
  <si>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</si>
  <si>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</si>
  <si>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</si>
  <si>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</si>
  <si>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</si>
  <si>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</si>
  <si>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</si>
  <si>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</si>
  <si>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</si>
  <si>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</si>
  <si>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</si>
  <si>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</si>
  <si>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</si>
  <si>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</si>
  <si>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</si>
  <si>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</si>
  <si>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</si>
  <si>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</si>
  <si>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</si>
  <si>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</si>
  <si>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</si>
  <si>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</si>
  <si>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</si>
  <si>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</si>
  <si>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</si>
  <si>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</si>
  <si>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</si>
  <si>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</si>
  <si>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</si>
  <si>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</si>
  <si>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</si>
  <si>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</si>
  <si>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</si>
  <si>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</si>
  <si>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</si>
  <si>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</si>
  <si>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</si>
  <si>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</si>
  <si>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</si>
  <si>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</si>
  <si>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</si>
  <si>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</si>
  <si>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</si>
  <si>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</si>
  <si>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</si>
  <si>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</si>
  <si>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</si>
  <si>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</si>
  <si>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</si>
  <si>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</si>
  <si>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</si>
  <si>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</si>
  <si>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</si>
  <si>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</si>
  <si>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</si>
  <si>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</si>
  <si>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</si>
  <si>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</si>
  <si>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</si>
  <si>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</si>
  <si>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</si>
  <si>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</si>
  <si>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</si>
  <si>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</si>
  <si>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</si>
  <si>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</si>
  <si>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</si>
  <si>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</si>
  <si>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</si>
  <si>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</si>
  <si>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</si>
  <si>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</si>
  <si>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</si>
  <si>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</si>
  <si>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</si>
  <si>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</si>
  <si>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</si>
  <si>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</si>
  <si>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</si>
  <si>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</si>
  <si>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</si>
  <si>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</si>
  <si>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</si>
  <si>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</si>
  <si>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</si>
  <si>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</si>
  <si>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</si>
  <si>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</si>
  <si>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</si>
  <si>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</si>
  <si>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</si>
  <si>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</si>
  <si>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</si>
  <si>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</si>
  <si>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</si>
  <si>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</si>
  <si>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</si>
  <si>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</si>
  <si>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</si>
  <si>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</si>
  <si>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</si>
  <si>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</si>
  <si>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</si>
  <si>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</si>
  <si>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</si>
  <si>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</si>
  <si>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</si>
  <si>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</si>
  <si>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</si>
  <si>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</si>
  <si>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</si>
  <si>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</si>
  <si>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</si>
  <si>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</si>
  <si>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</si>
  <si>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</si>
  <si>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</si>
  <si>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</si>
  <si>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</si>
  <si>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</si>
  <si>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</si>
  <si>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</si>
  <si>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</si>
  <si>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</si>
  <si>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</si>
  <si>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</si>
  <si>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</si>
  <si>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</si>
  <si>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</si>
  <si>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</si>
  <si>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</si>
  <si>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</si>
  <si>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</si>
  <si>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</si>
  <si>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</si>
  <si>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</si>
  <si>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</si>
  <si>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</si>
  <si>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</si>
  <si>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</si>
  <si>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</si>
  <si>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</si>
  <si>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</si>
  <si>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</si>
  <si>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</si>
  <si>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</si>
  <si>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</si>
  <si>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</si>
  <si>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</si>
  <si>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</si>
  <si>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</si>
  <si>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</si>
  <si>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</si>
  <si>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</si>
  <si>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</si>
  <si>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</si>
  <si>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</si>
  <si>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</si>
  <si>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</si>
  <si>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</si>
  <si>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</si>
  <si>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</si>
  <si>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</si>
  <si>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</si>
  <si>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</si>
  <si>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</si>
  <si>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</si>
  <si>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</si>
  <si>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</si>
  <si>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</si>
  <si>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</si>
  <si>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</si>
  <si>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</si>
  <si>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</si>
  <si>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</si>
  <si>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</si>
  <si>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</si>
  <si>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</si>
  <si>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</si>
  <si>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</si>
  <si>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</si>
  <si>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</si>
  <si>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</si>
  <si>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</si>
  <si>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</si>
  <si>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</si>
  <si>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</si>
  <si>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</si>
  <si>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</si>
  <si>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</si>
  <si>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</si>
  <si>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</si>
  <si>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</si>
  <si>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</si>
  <si>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</si>
  <si>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</si>
  <si>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</si>
  <si>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</si>
  <si>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</si>
  <si>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</si>
  <si>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</si>
  <si>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</si>
  <si>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</si>
  <si>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</si>
  <si>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</si>
  <si>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</si>
  <si>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</si>
  <si>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</si>
  <si>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</si>
  <si>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</si>
  <si>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</si>
  <si>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</si>
  <si>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</si>
  <si>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</si>
  <si>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</si>
  <si>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</si>
  <si>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</si>
  <si>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</si>
  <si>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</si>
  <si>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</si>
  <si>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</si>
  <si>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</si>
  <si>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</si>
  <si>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</si>
  <si>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</si>
  <si>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</si>
  <si>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</si>
  <si>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</si>
  <si>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</si>
  <si>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</si>
  <si>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</si>
  <si>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</si>
  <si>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</si>
  <si>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</si>
  <si>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</si>
  <si>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</si>
  <si>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</si>
  <si>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</si>
  <si>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</si>
  <si>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</si>
  <si>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</si>
  <si>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</si>
  <si>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</si>
  <si>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</si>
  <si>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</si>
  <si>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</si>
  <si>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</si>
  <si>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</si>
  <si>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</si>
  <si>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</si>
  <si>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</si>
  <si>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</si>
  <si>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</si>
  <si>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</si>
  <si>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</si>
  <si>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</si>
  <si>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</si>
  <si>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</si>
  <si>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</si>
  <si>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</si>
  <si>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</si>
  <si>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</si>
  <si>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</si>
  <si>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</si>
  <si>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</si>
  <si>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</si>
  <si>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</si>
  <si>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</si>
  <si>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</si>
  <si>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</si>
  <si>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</si>
  <si>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</si>
  <si>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</si>
  <si>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</si>
  <si>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</si>
  <si>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</si>
  <si>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</si>
  <si>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</si>
  <si>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</si>
  <si>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</si>
  <si>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</si>
  <si>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</si>
  <si>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</si>
  <si>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</si>
  <si>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</si>
  <si>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</si>
  <si>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</si>
  <si>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</si>
  <si>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</si>
  <si>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</si>
  <si>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</si>
  <si>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</si>
  <si>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</si>
  <si>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</si>
  <si>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</si>
  <si>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</si>
  <si>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</si>
  <si>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</si>
  <si>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</si>
  <si>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</si>
  <si>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</si>
  <si>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</si>
  <si>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</si>
  <si>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</si>
  <si>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</si>
  <si>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</si>
  <si>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</si>
  <si>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</si>
  <si>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</si>
  <si>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</si>
  <si>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</si>
  <si>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</si>
  <si>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</si>
  <si>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</si>
  <si>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</si>
  <si>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</si>
  <si>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</si>
  <si>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</si>
  <si>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</si>
  <si>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</si>
  <si>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</si>
  <si>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</si>
  <si>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</si>
  <si>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</si>
  <si>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</si>
  <si>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</si>
  <si>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</si>
  <si>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</si>
  <si>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</si>
  <si>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</si>
  <si>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</si>
  <si>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</si>
  <si>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</si>
  <si>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</si>
  <si>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</si>
  <si>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</si>
  <si>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</si>
  <si>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</si>
  <si>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</si>
  <si>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</si>
  <si>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</si>
  <si>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</si>
  <si>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</si>
  <si>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</si>
  <si>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</si>
  <si>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</si>
  <si>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</si>
  <si>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</si>
  <si>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</si>
  <si>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</si>
  <si>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</si>
  <si>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</si>
  <si>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</si>
  <si>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</si>
  <si>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</si>
  <si>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</si>
  <si>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</si>
  <si>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</si>
  <si>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</si>
  <si>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</si>
  <si>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</si>
  <si>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</si>
  <si>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</si>
  <si>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</si>
  <si>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</si>
  <si>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</si>
  <si>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</si>
  <si>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</si>
  <si>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</si>
  <si>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</si>
  <si>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</si>
  <si>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</si>
  <si>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</si>
  <si>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</si>
  <si>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</si>
  <si>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</si>
  <si>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</si>
  <si>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</si>
  <si>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</si>
  <si>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</si>
  <si>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</si>
  <si>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</si>
  <si>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</si>
  <si>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</si>
  <si>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</si>
  <si>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</si>
  <si>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</si>
  <si>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</si>
  <si>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</si>
  <si>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</si>
  <si>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</si>
  <si>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</si>
  <si>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</si>
  <si>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</si>
  <si>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</si>
  <si>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</si>
  <si>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</si>
  <si>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</si>
  <si>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</si>
  <si>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</si>
  <si>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</si>
  <si>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</si>
  <si>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</si>
  <si>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</si>
  <si>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</si>
  <si>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</si>
  <si>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</si>
  <si>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</si>
  <si>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</si>
  <si>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</si>
  <si>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</si>
  <si>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</si>
  <si>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</si>
  <si>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</si>
  <si>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</si>
  <si>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</si>
  <si>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</si>
  <si>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</si>
  <si>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</si>
  <si>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</si>
  <si>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</si>
  <si>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</si>
  <si>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</si>
  <si>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</si>
  <si>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</si>
  <si>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</si>
  <si>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</si>
  <si>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</si>
  <si>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</si>
  <si>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</si>
  <si>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</si>
  <si>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</si>
  <si>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</si>
  <si>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</si>
  <si>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</si>
  <si>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</si>
  <si>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</si>
  <si>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</si>
  <si>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</si>
  <si>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</si>
  <si>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</si>
  <si>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</si>
  <si>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</si>
  <si>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</si>
  <si>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</si>
  <si>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</si>
  <si>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</si>
  <si>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</si>
  <si>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</si>
  <si>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</si>
  <si>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</si>
  <si>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</si>
  <si>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</si>
  <si>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</si>
  <si>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</si>
  <si>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</si>
  <si>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</si>
  <si>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</si>
  <si>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</si>
  <si>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</si>
  <si>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</si>
  <si>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</si>
  <si>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</si>
  <si>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</si>
  <si>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</si>
  <si>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</si>
  <si>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</si>
  <si>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</si>
  <si>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</si>
  <si>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</si>
  <si>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</si>
  <si>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</si>
  <si>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</si>
  <si>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</si>
  <si>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</si>
  <si>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</si>
  <si>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</si>
  <si>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</si>
  <si>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</si>
  <si>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</si>
  <si>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</si>
  <si>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</si>
  <si>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</si>
  <si>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</si>
  <si>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</si>
  <si>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</si>
  <si>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</si>
  <si>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</si>
  <si>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</si>
  <si>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</si>
  <si>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</si>
  <si>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</si>
  <si>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</si>
  <si>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</si>
  <si>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</si>
  <si>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</si>
  <si>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</si>
  <si>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</si>
  <si>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</si>
  <si>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</si>
  <si>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</si>
  <si>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</si>
  <si>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</si>
  <si>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</si>
  <si>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</si>
  <si>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</si>
  <si>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</si>
  <si>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</si>
  <si>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</si>
  <si>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</si>
  <si>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</si>
  <si>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</si>
  <si>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</si>
  <si>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</si>
  <si>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</si>
  <si>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</si>
  <si>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</si>
  <si>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</si>
  <si>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</si>
  <si>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</si>
  <si>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</si>
  <si>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</si>
  <si>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</si>
  <si>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</si>
  <si>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</si>
  <si>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</si>
  <si>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</si>
  <si>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</si>
  <si>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</si>
  <si>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</si>
  <si>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</si>
  <si>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</si>
  <si>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</si>
  <si>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</si>
  <si>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</si>
  <si>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</si>
  <si>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</si>
  <si>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</si>
  <si>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</si>
  <si>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</si>
  <si>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</si>
  <si>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</si>
  <si>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</si>
  <si>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</si>
  <si>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</si>
  <si>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</si>
  <si>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</si>
  <si>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</si>
  <si>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</si>
  <si>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</si>
  <si>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</si>
  <si>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</si>
  <si>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</si>
  <si>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</si>
  <si>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</si>
  <si>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</si>
  <si>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</si>
  <si>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</si>
  <si>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</si>
  <si>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</si>
  <si>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</si>
  <si>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</si>
  <si>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</si>
  <si>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</si>
  <si>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</si>
  <si>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</si>
  <si>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</si>
  <si>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</si>
  <si>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</si>
  <si>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</si>
  <si>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</si>
  <si>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</si>
  <si>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</si>
  <si>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</si>
  <si>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</si>
  <si>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</si>
  <si>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</si>
  <si>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</si>
  <si>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</si>
  <si>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</si>
  <si>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</si>
  <si>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</si>
  <si>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</si>
  <si>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</si>
  <si>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</si>
  <si>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</si>
  <si>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</si>
  <si>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</si>
  <si>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</si>
  <si>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</si>
  <si>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</si>
  <si>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</si>
  <si>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</si>
  <si>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</si>
  <si>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</si>
  <si>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</si>
  <si>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</si>
  <si>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</si>
  <si>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</si>
  <si>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</si>
  <si>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</si>
  <si>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</si>
  <si>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</si>
  <si>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</si>
  <si>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</si>
  <si>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</si>
  <si>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</si>
  <si>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</si>
  <si>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</si>
  <si>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</si>
  <si>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</si>
  <si>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</si>
  <si>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</si>
  <si>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</si>
  <si>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</si>
  <si>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</si>
  <si>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</si>
  <si>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</si>
  <si>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</si>
  <si>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</si>
  <si>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</si>
  <si>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</si>
  <si>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</si>
  <si>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</si>
  <si>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</si>
  <si>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</si>
  <si>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</si>
  <si>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</si>
  <si>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</si>
  <si>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</si>
  <si>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</si>
  <si>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</si>
  <si>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</si>
  <si>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</si>
  <si>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</si>
  <si>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</si>
  <si>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</si>
  <si>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</si>
  <si>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</si>
  <si>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</si>
  <si>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</si>
  <si>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</si>
  <si>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</si>
  <si>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</si>
  <si>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</si>
  <si>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</si>
  <si>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</si>
  <si>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</si>
  <si>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</si>
  <si>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</si>
  <si>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</si>
  <si>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</si>
  <si>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</si>
  <si>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</si>
  <si>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</si>
  <si>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</si>
  <si>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</si>
  <si>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</si>
  <si>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</si>
  <si>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</si>
  <si>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</si>
  <si>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</si>
  <si>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</si>
  <si>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</si>
  <si>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</si>
  <si>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</si>
  <si>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</si>
  <si>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</si>
  <si>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</si>
  <si>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</si>
  <si>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</si>
  <si>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</si>
  <si>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</si>
  <si>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</si>
  <si>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</si>
  <si>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</si>
  <si>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</si>
  <si>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</si>
  <si>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</si>
  <si>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</si>
  <si>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</si>
  <si>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</si>
  <si>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</si>
  <si>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</si>
  <si>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</si>
  <si>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</si>
  <si>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</si>
  <si>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</si>
  <si>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</si>
  <si>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</si>
  <si>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</si>
  <si>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</si>
  <si>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</si>
  <si>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</si>
  <si>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</si>
  <si>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</si>
  <si>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</si>
  <si>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</si>
  <si>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</si>
  <si>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</si>
  <si>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</si>
  <si>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</si>
  <si>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</si>
  <si>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</si>
  <si>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</si>
  <si>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</si>
  <si>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</si>
  <si>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</si>
  <si>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</si>
  <si>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</si>
  <si>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</si>
  <si>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</si>
  <si>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</si>
  <si>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</si>
  <si>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</si>
  <si>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</si>
  <si>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</si>
  <si>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</si>
  <si>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</si>
  <si>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</si>
  <si>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</si>
  <si>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</si>
  <si>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</si>
  <si>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</si>
  <si>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</si>
  <si>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</si>
  <si>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</si>
  <si>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</si>
  <si>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</si>
  <si>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</si>
  <si>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</si>
  <si>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</si>
  <si>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</si>
  <si>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</si>
  <si>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</si>
  <si>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</si>
  <si>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</si>
  <si>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</si>
  <si>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</si>
  <si>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</si>
  <si>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</si>
  <si>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</si>
  <si>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</si>
  <si>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</si>
  <si>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</si>
  <si>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</si>
  <si>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</si>
  <si>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</si>
  <si>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</si>
  <si>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</si>
  <si>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</si>
  <si>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</si>
  <si>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</si>
  <si>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</si>
  <si>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</si>
  <si>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</si>
  <si>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</si>
  <si>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</si>
  <si>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</si>
  <si>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</si>
  <si>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</si>
  <si>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</si>
  <si>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</si>
  <si>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</si>
  <si>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</si>
  <si>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</si>
  <si>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</si>
  <si>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</si>
  <si>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</si>
  <si>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</si>
  <si>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</si>
  <si>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</si>
  <si>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</si>
  <si>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</si>
  <si>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</si>
  <si>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</si>
  <si>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</si>
  <si>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</si>
  <si>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</si>
  <si>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</si>
  <si>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</si>
  <si>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</si>
  <si>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</si>
  <si>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</si>
  <si>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</si>
  <si>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</si>
  <si>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</si>
  <si>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</si>
  <si>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</si>
  <si>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</si>
  <si>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</si>
  <si>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</si>
  <si>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</si>
  <si>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</si>
  <si>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</si>
  <si>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</si>
  <si>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</si>
  <si>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</si>
  <si>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</si>
  <si>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</si>
  <si>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</si>
  <si>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</si>
  <si>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</si>
  <si>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</si>
  <si>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</si>
  <si>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</si>
  <si>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</si>
  <si>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</si>
  <si>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</si>
  <si>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</si>
  <si>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</si>
  <si>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</si>
  <si>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</si>
  <si>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</si>
  <si>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</si>
  <si>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</si>
  <si>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</si>
  <si>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</si>
  <si>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</si>
  <si>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</si>
  <si>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</si>
  <si>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</si>
  <si>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</si>
  <si>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</si>
  <si>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</si>
  <si>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</si>
  <si>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</si>
  <si>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</si>
  <si>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</si>
  <si>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</si>
  <si>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</si>
  <si>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</si>
  <si>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</si>
  <si>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</si>
  <si>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</si>
  <si>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</si>
  <si>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</si>
  <si>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</si>
  <si>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</si>
  <si>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</si>
  <si>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</si>
  <si>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</si>
  <si>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</si>
  <si>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</si>
  <si>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</si>
  <si>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</si>
  <si>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</si>
  <si>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</si>
  <si>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</si>
  <si>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</si>
  <si>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</si>
  <si>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</si>
  <si>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</si>
  <si>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</si>
  <si>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</si>
  <si>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</si>
  <si>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</si>
  <si>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</si>
  <si>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</si>
  <si>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</si>
  <si>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</si>
  <si>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</si>
  <si>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</si>
  <si>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</si>
  <si>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</si>
  <si>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</si>
  <si>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</si>
  <si>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</si>
  <si>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</si>
  <si>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</si>
  <si>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</si>
  <si>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</si>
  <si>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</si>
  <si>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</si>
  <si>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</si>
  <si>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</si>
  <si>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</si>
  <si>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</si>
  <si>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</si>
  <si>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</si>
  <si>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</si>
  <si>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</si>
  <si>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</si>
  <si>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</si>
  <si>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</si>
  <si>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</si>
  <si>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</si>
  <si>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</si>
  <si>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</si>
  <si>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</si>
  <si>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</si>
  <si>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</si>
  <si>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</si>
  <si>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</si>
  <si>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</si>
  <si>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</si>
  <si>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</si>
  <si>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</si>
  <si>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</si>
  <si>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</si>
  <si>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</si>
  <si>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</si>
  <si>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</si>
  <si>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</si>
  <si>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</si>
  <si>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</si>
  <si>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</si>
  <si>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</si>
  <si>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</si>
  <si>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</si>
  <si>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</si>
  <si>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</si>
  <si>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</si>
  <si>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</si>
  <si>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</si>
  <si>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</si>
  <si>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</si>
  <si>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</si>
  <si>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</si>
  <si>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</si>
  <si>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</si>
  <si>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</si>
  <si>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</si>
  <si>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</si>
  <si>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</si>
  <si>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</si>
  <si>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</si>
  <si>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</si>
  <si>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</si>
  <si>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</si>
  <si>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</si>
  <si>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</si>
  <si>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</si>
  <si>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</si>
  <si>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</si>
  <si>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</si>
  <si>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</si>
  <si>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</si>
  <si>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</si>
  <si>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</si>
  <si>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</si>
  <si>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</si>
  <si>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</si>
  <si>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</si>
  <si>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</si>
  <si>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</si>
  <si>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</si>
  <si>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</si>
  <si>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</si>
  <si>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</si>
  <si>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</si>
  <si>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</si>
  <si>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</si>
  <si>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</si>
  <si>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</si>
  <si>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</si>
  <si>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</si>
  <si>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</si>
  <si>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</si>
  <si>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</si>
  <si>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</si>
  <si>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</si>
  <si>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</si>
  <si>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</si>
  <si>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</si>
  <si>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</si>
  <si>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</si>
  <si>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</si>
  <si>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</si>
  <si>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</si>
  <si>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</si>
  <si>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</si>
  <si>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</si>
  <si>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</si>
  <si>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</si>
  <si>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</si>
  <si>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</si>
  <si>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</si>
  <si>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</si>
  <si>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</si>
  <si>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</si>
  <si>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</si>
  <si>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</si>
  <si>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</si>
  <si>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</si>
  <si>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</si>
  <si>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</si>
  <si>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</si>
  <si>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</si>
  <si>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</si>
  <si>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</si>
  <si>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</si>
  <si>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</si>
  <si>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</si>
  <si>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</si>
  <si>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</si>
  <si>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</si>
  <si>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</si>
  <si>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</si>
  <si>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</si>
  <si>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</si>
  <si>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</si>
  <si>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</si>
  <si>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</si>
  <si>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</si>
  <si>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</si>
  <si>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</si>
  <si>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</si>
  <si>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</si>
  <si>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</si>
  <si>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</si>
  <si>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</si>
  <si>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</si>
  <si>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</si>
  <si>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</si>
  <si>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</si>
  <si>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</si>
  <si>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</si>
  <si>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</si>
  <si>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</si>
  <si>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</si>
  <si>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</si>
  <si>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</si>
  <si>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</si>
  <si>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</si>
  <si>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</si>
  <si>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</si>
  <si>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</si>
  <si>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</si>
  <si>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</si>
  <si>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</si>
  <si>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</si>
  <si>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</si>
  <si>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</si>
  <si>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</si>
  <si>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</si>
  <si>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</si>
  <si>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</si>
  <si>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</si>
  <si>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</si>
  <si>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</si>
  <si>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</si>
  <si>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</si>
  <si>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</si>
  <si>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</si>
  <si>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</si>
  <si>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</si>
  <si>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</si>
  <si>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</si>
  <si>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</si>
  <si>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</si>
  <si>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</si>
  <si>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</si>
  <si>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</si>
  <si>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</si>
  <si>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</si>
  <si>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</si>
  <si>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</si>
  <si>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</si>
  <si>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</si>
  <si>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</si>
  <si>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</si>
  <si>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</si>
  <si>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</si>
  <si>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</si>
  <si>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</si>
  <si>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</si>
  <si>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</si>
  <si>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</si>
  <si>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</si>
  <si>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</si>
  <si>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</si>
  <si>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</si>
  <si>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</si>
  <si>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</si>
  <si>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</si>
  <si>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</si>
  <si>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</si>
  <si>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</si>
  <si>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</si>
  <si>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</si>
  <si>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</si>
  <si>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</si>
  <si>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</si>
  <si>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</si>
  <si>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</si>
  <si>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</si>
  <si>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</si>
  <si>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</si>
  <si>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</si>
  <si>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</si>
  <si>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</si>
  <si>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</si>
  <si>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</si>
  <si>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</si>
  <si>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</si>
  <si>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</si>
  <si>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</si>
  <si>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</si>
  <si>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</si>
  <si>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</si>
  <si>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</si>
  <si>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</si>
  <si>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</si>
  <si>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</si>
  <si>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</si>
  <si>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</si>
  <si>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</si>
  <si>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</si>
  <si>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</si>
  <si>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</si>
  <si>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</si>
  <si>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</si>
  <si>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</si>
  <si>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</si>
  <si>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</si>
  <si>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</si>
  <si>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</si>
  <si>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</si>
  <si>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</si>
  <si>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</si>
  <si>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</si>
  <si>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</si>
  <si>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</si>
  <si>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</si>
  <si>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</si>
  <si>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</si>
  <si>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</si>
  <si>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</si>
  <si>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</si>
  <si>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</si>
  <si>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</si>
  <si>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</si>
  <si>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</si>
  <si>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</si>
  <si>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</si>
  <si>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</si>
  <si>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</si>
  <si>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</si>
  <si>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</si>
  <si>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</si>
  <si>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</si>
  <si>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</si>
  <si>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</si>
  <si>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</si>
  <si>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</si>
  <si>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</si>
  <si>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</si>
  <si>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</si>
  <si>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</si>
  <si>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</si>
  <si>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</si>
  <si>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</si>
  <si>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</si>
  <si>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</si>
  <si>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</si>
  <si>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</si>
  <si>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</si>
  <si>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</si>
  <si>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</si>
  <si>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</si>
  <si>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</si>
  <si>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</si>
  <si>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</si>
  <si>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</si>
  <si>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</si>
  <si>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</si>
  <si>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</si>
  <si>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</si>
  <si>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</si>
  <si>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</si>
  <si>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</si>
  <si>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</si>
  <si>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</si>
  <si>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</si>
  <si>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</si>
  <si>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</si>
  <si>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</si>
  <si>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</si>
  <si>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</si>
  <si>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</si>
  <si>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</si>
  <si>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</si>
  <si>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</si>
  <si>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</si>
  <si>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</si>
  <si>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</si>
  <si>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</si>
  <si>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</si>
  <si>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</si>
  <si>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</si>
  <si>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</si>
  <si>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</si>
  <si>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</si>
  <si>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</si>
  <si>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</si>
  <si>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</si>
  <si>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</si>
  <si>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</si>
  <si>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</si>
  <si>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</si>
  <si>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</si>
  <si>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</si>
  <si>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</si>
  <si>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</si>
  <si>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</si>
  <si>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</si>
  <si>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</si>
  <si>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</si>
  <si>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</si>
  <si>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</si>
  <si>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</si>
  <si>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</si>
  <si>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</si>
  <si>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</si>
  <si>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</si>
  <si>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</si>
  <si>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</si>
  <si>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</si>
  <si>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</si>
  <si>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</si>
  <si>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</si>
  <si>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</si>
  <si>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</si>
  <si>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</si>
  <si>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</si>
  <si>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</si>
  <si>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</si>
  <si>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</si>
  <si>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</si>
  <si>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</si>
  <si>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</si>
  <si>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</si>
  <si>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</si>
  <si>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</si>
  <si>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</si>
  <si>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</si>
  <si>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</si>
  <si>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</si>
  <si>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</si>
  <si>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</si>
  <si>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</si>
  <si>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</si>
  <si>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</si>
  <si>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</si>
  <si>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</si>
  <si>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</si>
  <si>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</si>
  <si>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</si>
  <si>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</si>
  <si>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</si>
  <si>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</si>
  <si>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</si>
  <si>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</si>
  <si>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</si>
  <si>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</si>
  <si>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</si>
  <si>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</si>
  <si>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</si>
  <si>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</si>
  <si>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</si>
  <si>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</si>
  <si>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</si>
  <si>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</si>
  <si>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</si>
  <si>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</si>
  <si>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</si>
  <si>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</si>
  <si>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</si>
  <si>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</si>
  <si>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</si>
  <si>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</si>
  <si>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</si>
  <si>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</si>
  <si>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</si>
  <si>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</si>
  <si>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</si>
  <si>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</si>
  <si>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</si>
  <si>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</si>
  <si>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</si>
  <si>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</si>
  <si>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</si>
  <si>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</si>
  <si>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</si>
  <si>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</si>
  <si>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</si>
  <si>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</si>
  <si>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</si>
  <si>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</si>
  <si>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</si>
  <si>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</si>
  <si>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</si>
  <si>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</si>
  <si>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</si>
  <si>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</si>
  <si>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</si>
  <si>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</si>
  <si>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</si>
  <si>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</si>
  <si>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</si>
  <si>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</si>
  <si>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</si>
  <si>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</si>
  <si>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</si>
  <si>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</si>
  <si>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</si>
  <si>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</si>
  <si>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</si>
  <si>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</si>
  <si>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</si>
  <si>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</si>
  <si>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</si>
  <si>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</si>
  <si>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</si>
  <si>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</si>
  <si>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</si>
  <si>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</si>
  <si>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</si>
  <si>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</si>
  <si>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</si>
  <si>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</si>
  <si>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</si>
  <si>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</si>
  <si>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</si>
  <si>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</si>
  <si>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</si>
  <si>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</si>
  <si>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</si>
  <si>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</si>
  <si>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</si>
  <si>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</si>
  <si>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</si>
  <si>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</si>
  <si>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</si>
  <si>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</si>
  <si>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</si>
  <si>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</si>
  <si>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</si>
  <si>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</si>
  <si>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</si>
  <si>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</si>
  <si>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</si>
  <si>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</si>
  <si>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</si>
  <si>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</si>
  <si>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</si>
  <si>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</si>
  <si>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</si>
  <si>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</si>
  <si>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</si>
  <si>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</si>
  <si>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</si>
  <si>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</si>
  <si>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</si>
  <si>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</si>
  <si>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</si>
  <si>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</si>
  <si>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</si>
  <si>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</si>
  <si>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</si>
  <si>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</si>
  <si>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</si>
  <si>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</si>
  <si>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</si>
  <si>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</si>
  <si>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</si>
  <si>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</si>
  <si>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</si>
  <si>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</si>
  <si>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</si>
  <si>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</si>
  <si>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</si>
  <si>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</si>
  <si>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</si>
  <si>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</si>
  <si>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</si>
  <si>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</si>
  <si>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</si>
  <si>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</si>
  <si>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</si>
  <si>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</si>
  <si>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</si>
  <si>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</si>
  <si>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</si>
  <si>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</si>
  <si>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</si>
  <si>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</si>
  <si>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</si>
  <si>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</si>
  <si>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</si>
  <si>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</si>
  <si>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</si>
  <si>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</si>
  <si>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</si>
  <si>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</si>
  <si>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</si>
  <si>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</si>
  <si>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</si>
  <si>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</si>
  <si>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</si>
  <si>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</si>
  <si>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</si>
  <si>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</si>
  <si>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</si>
  <si>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</si>
  <si>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</si>
  <si>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</si>
  <si>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</si>
  <si>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</si>
  <si>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</si>
  <si>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</si>
  <si>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</si>
  <si>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</si>
  <si>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</si>
  <si>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</si>
  <si>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</si>
  <si>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</si>
  <si>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</si>
  <si>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</si>
  <si>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</si>
  <si>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</si>
  <si>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</si>
  <si>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</si>
  <si>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</si>
  <si>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</si>
  <si>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</si>
  <si>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</si>
  <si>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</si>
  <si>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</si>
  <si>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</si>
  <si>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</si>
  <si>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</si>
  <si>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</si>
  <si>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</si>
  <si>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</si>
  <si>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</si>
  <si>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</si>
  <si>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</si>
  <si>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</si>
  <si>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</si>
  <si>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</si>
  <si>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</si>
  <si>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</si>
  <si>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</si>
  <si>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</si>
  <si>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</si>
  <si>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</si>
  <si>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</si>
  <si>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</si>
  <si>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</si>
  <si>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</si>
  <si>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</si>
  <si>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</si>
  <si>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</si>
  <si>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</si>
  <si>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</si>
  <si>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</si>
  <si>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</si>
  <si>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</si>
  <si>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</si>
  <si>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</si>
  <si>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</si>
  <si>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</si>
  <si>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</si>
  <si>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</si>
  <si>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</si>
  <si>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</si>
  <si>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</si>
  <si>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</si>
  <si>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</si>
  <si>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</si>
  <si>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</si>
  <si>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</si>
  <si>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</si>
  <si>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</si>
  <si>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</si>
  <si>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</si>
  <si>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</si>
  <si>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</si>
  <si>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</si>
  <si>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</si>
  <si>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</si>
  <si>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</si>
  <si>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</si>
  <si>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</si>
  <si>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</si>
  <si>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</si>
  <si>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</si>
  <si>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</si>
  <si>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</si>
  <si>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</si>
  <si>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</si>
  <si>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</si>
  <si>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</si>
  <si>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</si>
  <si>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</si>
  <si>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</si>
  <si>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</si>
  <si>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</si>
  <si>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</si>
  <si>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</si>
  <si>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</si>
  <si>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</si>
  <si>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</si>
  <si>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</si>
  <si>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</si>
  <si>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</si>
  <si>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</si>
  <si>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</si>
  <si>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</si>
  <si>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</si>
  <si>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</si>
  <si>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</si>
  <si>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</si>
  <si>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</si>
  <si>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</si>
  <si>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</si>
  <si>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</si>
  <si>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</si>
  <si>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</si>
  <si>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</si>
  <si>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</si>
  <si>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</si>
  <si>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</si>
  <si>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</si>
  <si>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</si>
  <si>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</si>
  <si>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</si>
  <si>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</si>
  <si>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</si>
  <si>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</si>
  <si>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</si>
  <si>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</si>
  <si>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</si>
  <si>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</si>
  <si>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</si>
  <si>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</si>
  <si>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</si>
  <si>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</si>
  <si>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</si>
  <si>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</si>
  <si>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</si>
  <si>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</si>
  <si>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</si>
  <si>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</si>
  <si>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</si>
  <si>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</si>
  <si>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</si>
  <si>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</si>
  <si>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</si>
  <si>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</si>
  <si>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</si>
  <si>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</si>
  <si>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</si>
  <si>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</si>
  <si>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</si>
  <si>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</si>
  <si>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</si>
  <si>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</si>
  <si>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</si>
  <si>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</si>
  <si>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</si>
  <si>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</si>
  <si>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</si>
  <si>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</si>
  <si>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</si>
  <si>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</si>
  <si>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</si>
  <si>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</si>
  <si>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</si>
  <si>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</si>
  <si>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</si>
  <si>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</si>
  <si>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</si>
  <si>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</si>
  <si>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</si>
  <si>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</si>
  <si>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</si>
  <si>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</si>
  <si>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</si>
  <si>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</si>
  <si>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</si>
  <si>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</si>
  <si>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</si>
  <si>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</si>
  <si>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</si>
  <si>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</si>
  <si>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</si>
  <si>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</si>
  <si>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</si>
  <si>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</si>
  <si>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</si>
  <si>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</si>
  <si>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</si>
  <si>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</si>
  <si>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</si>
  <si>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</si>
  <si>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</si>
  <si>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</si>
  <si>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</si>
  <si>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</si>
  <si>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</si>
  <si>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</si>
  <si>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</si>
  <si>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</si>
  <si>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</si>
  <si>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</si>
  <si>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</si>
  <si>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</si>
  <si>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</si>
  <si>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</si>
  <si>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</si>
  <si>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</si>
  <si>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</si>
  <si>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</si>
  <si>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</si>
  <si>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</si>
  <si>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</si>
  <si>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</si>
  <si>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</si>
  <si>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</si>
  <si>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</si>
  <si>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</si>
  <si>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</si>
  <si>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</si>
  <si>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</si>
  <si>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</si>
  <si>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</si>
  <si>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</si>
  <si>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</si>
  <si>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</si>
  <si>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</si>
  <si>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</si>
  <si>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</si>
  <si>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</si>
  <si>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</si>
  <si>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</si>
  <si>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</si>
  <si>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</si>
  <si>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</si>
  <si>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</si>
  <si>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</si>
  <si>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</si>
  <si>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</si>
  <si>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</si>
  <si>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</si>
  <si>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</si>
  <si>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</si>
  <si>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</si>
  <si>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</si>
  <si>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</si>
  <si>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</si>
  <si>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</si>
  <si>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</si>
  <si>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</si>
  <si>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</si>
  <si>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</si>
  <si>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</si>
  <si>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</si>
  <si>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</si>
  <si>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</si>
  <si>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</si>
  <si>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</si>
  <si>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</si>
  <si>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</si>
  <si>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</si>
  <si>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</si>
  <si>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</si>
  <si>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</si>
  <si>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</si>
  <si>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</si>
  <si>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</si>
  <si>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</si>
  <si>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</si>
  <si>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</si>
  <si>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</si>
  <si>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</si>
  <si>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</si>
  <si>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</si>
  <si>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</si>
  <si>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</si>
  <si>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</si>
  <si>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</si>
  <si>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</si>
  <si>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</si>
  <si>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</si>
  <si>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</si>
  <si>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</si>
  <si>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</si>
  <si>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</si>
  <si>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</si>
  <si>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</si>
  <si>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</si>
  <si>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</si>
  <si>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</si>
  <si>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</si>
  <si>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</si>
  <si>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</si>
  <si>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</si>
  <si>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</si>
  <si>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</si>
  <si>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</si>
  <si>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</si>
  <si>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</si>
  <si>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</si>
  <si>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</si>
  <si>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</si>
  <si>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</si>
  <si>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</si>
  <si>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</si>
  <si>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</si>
  <si>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</si>
  <si>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</si>
  <si>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</si>
  <si>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</si>
  <si>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</si>
  <si>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</si>
  <si>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</si>
  <si>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</si>
  <si>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</si>
  <si>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</si>
  <si>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</si>
  <si>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</si>
  <si>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</si>
  <si>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</si>
  <si>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</si>
  <si>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</si>
  <si>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</si>
  <si>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</si>
  <si>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</si>
  <si>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</si>
  <si>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</si>
  <si>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</si>
  <si>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</si>
  <si>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</si>
  <si>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</si>
  <si>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</si>
  <si>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</si>
  <si>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</si>
  <si>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</si>
  <si>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</si>
  <si>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</si>
  <si>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</si>
  <si>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</si>
  <si>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</si>
  <si>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</si>
  <si>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</si>
  <si>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</si>
  <si>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</si>
  <si>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</si>
  <si>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</si>
  <si>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</si>
  <si>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</si>
  <si>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</si>
  <si>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</si>
  <si>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</si>
  <si>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</si>
  <si>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</si>
  <si>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</si>
  <si>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</si>
  <si>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</si>
  <si>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</si>
  <si>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</si>
  <si>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</si>
  <si>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</si>
  <si>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</si>
  <si>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</si>
  <si>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</si>
  <si>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</si>
  <si>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</si>
  <si>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</si>
  <si>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</si>
  <si>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</si>
  <si>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</si>
  <si>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</si>
  <si>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</si>
  <si>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</si>
  <si>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</si>
  <si>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</si>
  <si>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</si>
  <si>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</si>
  <si>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</si>
  <si>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</si>
  <si>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</si>
  <si>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</si>
  <si>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</si>
  <si>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</si>
  <si>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</si>
  <si>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</si>
  <si>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</si>
  <si>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</si>
  <si>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</si>
  <si>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</si>
  <si>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</si>
  <si>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</si>
  <si>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</si>
  <si>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</si>
  <si>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</si>
  <si>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</si>
  <si>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</si>
  <si>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</si>
  <si>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</si>
  <si>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</si>
  <si>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</si>
  <si>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</si>
  <si>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</si>
  <si>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</si>
  <si>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</si>
  <si>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</si>
  <si>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</si>
  <si>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</si>
  <si>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</si>
  <si>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</si>
  <si>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</si>
  <si>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</si>
  <si>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</si>
  <si>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</si>
  <si>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</si>
  <si>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</si>
  <si>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</si>
  <si>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</si>
  <si>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</si>
  <si>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</si>
  <si>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</si>
  <si>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</si>
  <si>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</si>
  <si>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</si>
  <si>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</si>
  <si>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</si>
  <si>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</si>
  <si>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</si>
  <si>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</si>
  <si>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</si>
  <si>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</si>
  <si>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</si>
  <si>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</si>
  <si>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</si>
  <si>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</si>
  <si>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</si>
  <si>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</si>
  <si>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</si>
  <si>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</si>
  <si>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</si>
  <si>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</si>
  <si>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</si>
  <si>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</si>
  <si>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</si>
  <si>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</si>
  <si>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</si>
  <si>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</si>
  <si>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</si>
  <si>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</si>
  <si>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</si>
  <si>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</si>
  <si>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</si>
  <si>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</si>
  <si>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</si>
  <si>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</si>
  <si>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</si>
  <si>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</si>
  <si>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</si>
  <si>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</si>
  <si>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</si>
  <si>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</si>
  <si>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</si>
  <si>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</si>
  <si>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</si>
  <si>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</si>
  <si>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</si>
  <si>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</si>
  <si>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</si>
  <si>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</si>
  <si>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</si>
  <si>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</si>
  <si>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</si>
  <si>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</si>
  <si>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</si>
  <si>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</si>
  <si>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</si>
  <si>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</si>
  <si>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</si>
  <si>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</si>
  <si>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</si>
  <si>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</si>
  <si>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</si>
  <si>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</si>
  <si>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</si>
  <si>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</si>
  <si>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</si>
  <si>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</si>
  <si>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</si>
  <si>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</si>
  <si>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</si>
  <si>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</si>
  <si>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</si>
  <si>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</si>
  <si>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</si>
  <si>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</si>
  <si>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</si>
  <si>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</si>
  <si>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</si>
  <si>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</si>
  <si>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</si>
  <si>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</si>
  <si>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</si>
  <si>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</si>
  <si>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</si>
  <si>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</si>
  <si>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</si>
  <si>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</si>
  <si>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</si>
  <si>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</si>
  <si>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</si>
  <si>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</si>
  <si>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</si>
  <si>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</si>
  <si>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</si>
  <si>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</si>
  <si>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</si>
  <si>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</si>
  <si>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</si>
  <si>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</si>
  <si>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</si>
  <si>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</si>
  <si>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</si>
  <si>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</si>
  <si>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</si>
  <si>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</si>
  <si>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</si>
  <si>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</si>
  <si>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</si>
  <si>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</si>
  <si>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</si>
  <si>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</si>
  <si>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</si>
  <si>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</si>
  <si>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</si>
  <si>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</si>
  <si>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</si>
  <si>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</si>
  <si>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</si>
  <si>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</si>
  <si>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</si>
  <si>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</si>
  <si>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</si>
  <si>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</si>
  <si>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</si>
  <si>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</si>
  <si>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</si>
  <si>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</si>
  <si>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</si>
  <si>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</si>
  <si>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</si>
  <si>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</si>
  <si>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</si>
  <si>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</si>
  <si>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</si>
  <si>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</si>
  <si>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</si>
  <si>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</si>
  <si>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</si>
  <si>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</si>
  <si>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</si>
  <si>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</si>
  <si>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</si>
  <si>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</si>
  <si>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</si>
  <si>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</si>
  <si>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</si>
  <si>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</si>
  <si>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</si>
  <si>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</si>
  <si>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</si>
  <si>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</si>
  <si>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</si>
  <si>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</si>
  <si>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</si>
  <si>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</si>
  <si>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</si>
  <si>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</si>
  <si>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</si>
  <si>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</si>
  <si>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</si>
  <si>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</si>
  <si>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</si>
  <si>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</si>
  <si>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</si>
  <si>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</si>
  <si>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</si>
  <si>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</si>
  <si>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</si>
  <si>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</si>
  <si>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</si>
  <si>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</si>
  <si>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</si>
  <si>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</si>
  <si>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</si>
  <si>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</si>
  <si>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</si>
  <si>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</si>
  <si>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</si>
  <si>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</si>
  <si>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</si>
  <si>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</si>
  <si>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</si>
  <si>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</si>
  <si>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</si>
  <si>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</si>
  <si>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</si>
  <si>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</si>
  <si>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</si>
  <si>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</si>
  <si>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</si>
  <si>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</si>
  <si>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</si>
  <si>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</si>
  <si>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</si>
  <si>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</si>
  <si>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</si>
  <si>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</si>
  <si>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</si>
  <si>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</si>
  <si>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</si>
  <si>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</si>
  <si>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</si>
  <si>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</si>
  <si>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</si>
  <si>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</si>
  <si>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</si>
  <si>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</si>
  <si>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</si>
  <si>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</si>
  <si>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</si>
  <si>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</si>
  <si>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</si>
  <si>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</si>
  <si>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</si>
  <si>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</si>
  <si>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</si>
  <si>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</si>
  <si>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</si>
  <si>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</si>
  <si>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</si>
  <si>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</si>
  <si>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</si>
  <si>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</si>
  <si>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</si>
  <si>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</si>
  <si>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</si>
  <si>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</si>
  <si>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</si>
  <si>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</si>
  <si>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</si>
  <si>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</si>
  <si>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</si>
  <si>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</si>
  <si>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</si>
  <si>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</si>
  <si>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</si>
  <si>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</si>
  <si>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</si>
  <si>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</si>
  <si>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</si>
  <si>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</si>
  <si>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</si>
  <si>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</si>
  <si>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</si>
  <si>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</si>
  <si>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</si>
  <si>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</si>
  <si>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</si>
  <si>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</si>
  <si>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</si>
  <si>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</si>
  <si>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</si>
  <si>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</si>
  <si>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</si>
  <si>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</si>
  <si>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</si>
  <si>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</si>
  <si>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</si>
  <si>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</si>
  <si>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</si>
  <si>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</si>
  <si>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</si>
  <si>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</si>
  <si>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</si>
  <si>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</si>
  <si>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</si>
  <si>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</si>
  <si>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</si>
  <si>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</si>
  <si>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</si>
  <si>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</si>
  <si>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</si>
  <si>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</si>
  <si>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</si>
  <si>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</si>
  <si>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</si>
  <si>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</si>
  <si>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</si>
  <si>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</si>
  <si>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</si>
  <si>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</si>
  <si>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</si>
  <si>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</si>
  <si>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</si>
  <si>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</si>
  <si>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</si>
  <si>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</si>
  <si>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</si>
  <si>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</si>
  <si>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</si>
  <si>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</si>
  <si>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</si>
  <si>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</si>
  <si>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</si>
  <si>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</si>
  <si>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</si>
  <si>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</si>
  <si>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</si>
  <si>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</si>
  <si>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</si>
  <si>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</si>
  <si>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</si>
  <si>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</si>
  <si>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</si>
  <si>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</si>
  <si>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</si>
  <si>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</si>
  <si>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</si>
  <si>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</si>
  <si>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</si>
  <si>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</si>
  <si>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</si>
  <si>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</si>
  <si>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</si>
  <si>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</si>
  <si>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</si>
  <si>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</si>
  <si>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</si>
  <si>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</si>
  <si>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</si>
  <si>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</si>
  <si>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</si>
  <si>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</si>
  <si>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</si>
  <si>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</si>
  <si>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</si>
  <si>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</si>
  <si>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</si>
  <si>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</si>
  <si>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</si>
  <si>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</si>
  <si>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</si>
  <si>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</si>
  <si>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</si>
  <si>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</si>
  <si>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</si>
  <si>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</si>
  <si>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</si>
  <si>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</si>
  <si>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</si>
  <si>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</si>
  <si>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</si>
  <si>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</si>
  <si>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</si>
  <si>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</si>
  <si>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</si>
  <si>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</si>
  <si>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</si>
  <si>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</si>
  <si>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</si>
  <si>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</si>
  <si>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</si>
  <si>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</si>
  <si>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</si>
  <si>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</si>
  <si>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</si>
  <si>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</si>
  <si>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</si>
  <si>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</si>
  <si>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</si>
  <si>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</si>
  <si>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</si>
  <si>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</si>
  <si>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</si>
  <si>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</si>
  <si>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</si>
  <si>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</si>
  <si>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</si>
  <si>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</si>
  <si>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</si>
  <si>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</si>
  <si>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</si>
  <si>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</si>
  <si>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</si>
  <si>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</si>
  <si>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</si>
  <si>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</si>
  <si>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</si>
  <si>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</si>
  <si>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</si>
  <si>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</si>
  <si>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</si>
  <si>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</si>
  <si>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</si>
  <si>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</si>
  <si>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</si>
  <si>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</si>
  <si>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</si>
  <si>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</si>
  <si>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</si>
  <si>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</si>
  <si>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</si>
  <si>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</si>
  <si>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</si>
  <si>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</si>
  <si>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</si>
  <si>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</si>
  <si>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</si>
  <si>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</si>
  <si>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</si>
  <si>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</si>
  <si>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</si>
  <si>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</si>
  <si>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</si>
  <si>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</si>
  <si>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</si>
  <si>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</si>
  <si>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</si>
  <si>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</si>
  <si>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</si>
  <si>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</si>
  <si>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</si>
  <si>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</si>
  <si>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</si>
  <si>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</si>
  <si>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</si>
  <si>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</si>
  <si>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</si>
  <si>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</si>
  <si>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</si>
  <si>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</si>
  <si>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</si>
  <si>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</si>
  <si>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</si>
  <si>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</si>
  <si>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</si>
  <si>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</si>
  <si>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</si>
  <si>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</si>
  <si>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</si>
  <si>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</si>
  <si>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</si>
  <si>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</si>
  <si>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</si>
  <si>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</si>
  <si>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</si>
  <si>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</si>
  <si>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</si>
  <si>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</si>
  <si>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</si>
  <si>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</si>
  <si>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</si>
  <si>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</si>
  <si>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</si>
  <si>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</si>
  <si>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</si>
  <si>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</si>
  <si>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</si>
  <si>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</si>
  <si>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</si>
  <si>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</si>
  <si>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</si>
  <si>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</si>
  <si>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</si>
  <si>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</si>
  <si>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</si>
  <si>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</si>
  <si>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</si>
  <si>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</si>
  <si>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</si>
  <si>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</si>
  <si>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</si>
  <si>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</si>
  <si>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</si>
  <si>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</si>
  <si>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</si>
  <si>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</si>
  <si>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</si>
  <si>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</si>
  <si>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</si>
  <si>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</si>
  <si>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</si>
  <si>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</si>
  <si>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</si>
  <si>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</si>
  <si>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</si>
  <si>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</si>
  <si>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</si>
  <si>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</si>
  <si>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</si>
  <si>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</si>
  <si>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</si>
  <si>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</si>
  <si>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</si>
  <si>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</si>
  <si>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</si>
  <si>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</si>
  <si>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</si>
  <si>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</si>
  <si>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</si>
  <si>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</si>
  <si>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</si>
  <si>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</si>
  <si>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</si>
  <si>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</si>
  <si>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</si>
  <si>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</si>
  <si>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</si>
  <si>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</si>
  <si>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</si>
  <si>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</si>
  <si>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</si>
  <si>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</si>
  <si>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</si>
  <si>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</si>
  <si>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</si>
  <si>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</si>
  <si>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</si>
  <si>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</si>
  <si>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</si>
  <si>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</si>
  <si>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</si>
  <si>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</si>
  <si>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</si>
  <si>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</si>
  <si>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</si>
  <si>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</si>
  <si>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</si>
  <si>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</si>
  <si>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</si>
  <si>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</si>
  <si>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</si>
  <si>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</si>
  <si>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</si>
  <si>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</si>
  <si>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</si>
  <si>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</si>
  <si>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</si>
  <si>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</si>
  <si>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</si>
  <si>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</si>
  <si>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</si>
  <si>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</si>
  <si>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</si>
  <si>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</si>
  <si>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</si>
  <si>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</si>
  <si>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</si>
  <si>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</si>
  <si>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</si>
  <si>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</si>
  <si>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</si>
  <si>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</si>
  <si>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</si>
  <si>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</si>
  <si>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</si>
  <si>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</si>
  <si>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</si>
  <si>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</si>
  <si>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</si>
  <si>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</si>
  <si>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</si>
  <si>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</si>
  <si>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</si>
  <si>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</si>
  <si>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</si>
  <si>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</si>
  <si>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</si>
  <si>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</si>
  <si>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</si>
  <si>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</si>
  <si>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</si>
  <si>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</si>
  <si>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</si>
  <si>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</si>
  <si>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</si>
  <si>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</si>
  <si>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</si>
  <si>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</si>
  <si>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</si>
  <si>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</si>
  <si>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</si>
  <si>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</si>
  <si>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</si>
  <si>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</si>
  <si>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</si>
  <si>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</si>
  <si>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</si>
  <si>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</si>
  <si>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</si>
  <si>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</si>
  <si>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</si>
  <si>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</si>
  <si>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</si>
  <si>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</si>
  <si>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</si>
  <si>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</si>
  <si>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</si>
  <si>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</si>
  <si>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</si>
  <si>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</si>
  <si>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</si>
  <si>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</si>
  <si>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</si>
  <si>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</si>
  <si>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</si>
  <si>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</si>
  <si>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</si>
  <si>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</si>
  <si>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</si>
  <si>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</si>
  <si>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</si>
  <si>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</si>
  <si>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</si>
  <si>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</si>
  <si>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</si>
  <si>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</si>
  <si>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</si>
  <si>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</si>
  <si>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</si>
  <si>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</si>
  <si>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</si>
  <si>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</si>
  <si>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</si>
  <si>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</si>
  <si>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</si>
  <si>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</si>
  <si>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</si>
  <si>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</si>
  <si>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</si>
  <si>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</si>
  <si>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</si>
  <si>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</si>
  <si>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</si>
  <si>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</si>
  <si>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</si>
  <si>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</si>
  <si>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</si>
  <si>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</si>
  <si>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</si>
  <si>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</si>
  <si>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</si>
  <si>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</si>
  <si>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</si>
  <si>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</si>
  <si>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</si>
  <si>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</si>
  <si>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</si>
  <si>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</si>
  <si>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</si>
  <si>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</si>
  <si>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</si>
  <si>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</si>
  <si>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</si>
  <si>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</si>
  <si>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</si>
  <si>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</si>
  <si>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</si>
  <si>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</si>
  <si>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</si>
  <si>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</si>
  <si>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</si>
  <si>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</si>
  <si>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</si>
  <si>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</si>
  <si>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</si>
  <si>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</si>
  <si>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</si>
  <si>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</si>
  <si>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</si>
  <si>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</si>
  <si>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</si>
  <si>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</si>
  <si>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</si>
  <si>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</si>
  <si>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</si>
  <si>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</si>
  <si>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</si>
  <si>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</si>
  <si>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</si>
  <si>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</si>
  <si>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</si>
  <si>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</si>
  <si>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</si>
  <si>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</si>
  <si>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</si>
  <si>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</si>
  <si>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</si>
  <si>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</si>
  <si>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</si>
  <si>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</si>
  <si>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</si>
  <si>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</si>
  <si>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</si>
  <si>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</si>
  <si>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</si>
  <si>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</si>
  <si>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</si>
  <si>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</si>
  <si>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</si>
  <si>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</si>
  <si>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</si>
  <si>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</si>
  <si>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</si>
  <si>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</si>
  <si>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</si>
  <si>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</si>
  <si>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</si>
  <si>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</si>
  <si>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</si>
  <si>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</si>
  <si>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</si>
  <si>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</si>
  <si>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</si>
  <si>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</si>
  <si>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</si>
  <si>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</si>
  <si>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</si>
  <si>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</si>
  <si>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</si>
  <si>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</si>
  <si>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</si>
  <si>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</si>
  <si>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</si>
  <si>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</si>
  <si>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</si>
  <si>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</si>
  <si>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</si>
  <si>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</si>
  <si>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</si>
  <si>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</si>
  <si>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</si>
  <si>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</si>
  <si>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</si>
  <si>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</si>
  <si>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</si>
  <si>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</si>
  <si>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</si>
  <si>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</si>
  <si>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</si>
  <si>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</si>
  <si>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</si>
  <si>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</si>
  <si>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</si>
  <si>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</si>
  <si>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</si>
  <si>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</si>
  <si>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</si>
  <si>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</si>
  <si>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</si>
  <si>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</si>
  <si>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</si>
  <si>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</si>
  <si>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</si>
  <si>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</si>
  <si>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</si>
  <si>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</si>
  <si>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</si>
  <si>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</si>
  <si>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</si>
  <si>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</si>
  <si>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</si>
  <si>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</si>
  <si>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</si>
  <si>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</si>
  <si>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</si>
  <si>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</si>
  <si>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</si>
  <si>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</si>
  <si>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</si>
  <si>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</si>
  <si>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</si>
  <si>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</si>
  <si>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</si>
  <si>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</si>
  <si>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</si>
  <si>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</si>
  <si>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</si>
  <si>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</si>
  <si>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</si>
  <si>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</si>
  <si>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</si>
  <si>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</si>
  <si>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</si>
  <si>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</si>
  <si>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</si>
  <si>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</si>
  <si>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</si>
  <si>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</si>
  <si>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</si>
  <si>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</si>
  <si>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</si>
  <si>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</si>
  <si>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</si>
  <si>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</si>
  <si>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</si>
  <si>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</si>
  <si>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</si>
  <si>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</si>
  <si>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</si>
  <si>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</si>
  <si>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</si>
  <si>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</si>
  <si>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</si>
  <si>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</si>
  <si>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</si>
  <si>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</si>
  <si>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</si>
  <si>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</si>
  <si>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</si>
  <si>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</si>
  <si>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</si>
  <si>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</si>
  <si>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</si>
  <si>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</si>
  <si>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</si>
  <si>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</si>
  <si>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</si>
  <si>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</si>
  <si>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</si>
  <si>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</si>
  <si>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</si>
  <si>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</si>
  <si>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</si>
  <si>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</si>
  <si>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</si>
  <si>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</si>
  <si>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</si>
  <si>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</si>
  <si>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</si>
  <si>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</si>
  <si>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</si>
  <si>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</si>
  <si>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</si>
  <si>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</si>
  <si>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</si>
  <si>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</si>
  <si>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</si>
  <si>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</si>
  <si>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</si>
  <si>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</si>
  <si>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</si>
  <si>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</si>
  <si>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</si>
  <si>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</si>
  <si>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</si>
  <si>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</si>
  <si>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</si>
  <si>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</si>
  <si>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</si>
  <si>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</si>
  <si>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</si>
  <si>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</si>
  <si>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</si>
  <si>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</si>
  <si>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</si>
  <si>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</si>
  <si>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</si>
  <si>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</si>
  <si>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</si>
  <si>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</si>
  <si>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</si>
  <si>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</si>
  <si>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</si>
  <si>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</si>
  <si>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</si>
  <si>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</si>
  <si>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</si>
  <si>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</si>
  <si>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</si>
  <si>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</si>
  <si>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</si>
  <si>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</si>
  <si>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</si>
  <si>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</si>
  <si>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</si>
  <si>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</si>
  <si>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</si>
  <si>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</si>
  <si>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</si>
  <si>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</si>
  <si>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</si>
  <si>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</si>
  <si>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</si>
  <si>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</si>
  <si>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</si>
  <si>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</si>
  <si>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</si>
  <si>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</si>
  <si>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</si>
  <si>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</si>
  <si>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</si>
  <si>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</si>
  <si>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</si>
  <si>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</si>
  <si>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</si>
  <si>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</si>
  <si>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</si>
  <si>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</si>
  <si>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</si>
  <si>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</si>
  <si>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</si>
  <si>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</si>
  <si>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</si>
  <si>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</si>
  <si>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</si>
  <si>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</si>
  <si>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</si>
  <si>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</si>
  <si>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</si>
  <si>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</si>
  <si>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</si>
  <si>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</si>
  <si>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</si>
  <si>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</si>
  <si>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</si>
  <si>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</si>
  <si>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</si>
  <si>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</si>
  <si>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</si>
  <si>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</si>
  <si>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</si>
  <si>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</si>
  <si>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</si>
  <si>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</si>
  <si>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</si>
  <si>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</si>
  <si>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</si>
  <si>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</si>
  <si>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</si>
  <si>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</si>
  <si>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</si>
  <si>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</si>
  <si>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</si>
  <si>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</si>
  <si>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</si>
  <si>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</si>
  <si>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</si>
  <si>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</si>
  <si>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</si>
  <si>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</si>
  <si>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</si>
  <si>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</si>
  <si>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</si>
  <si>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</si>
  <si>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</si>
  <si>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</si>
  <si>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</si>
  <si>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</si>
  <si>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</si>
  <si>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</si>
  <si>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</si>
  <si>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</si>
  <si>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</si>
  <si>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</si>
  <si>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</si>
  <si>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</si>
  <si>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</si>
  <si>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</si>
  <si>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</si>
  <si>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</si>
  <si>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</si>
  <si>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</si>
  <si>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</si>
  <si>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</si>
  <si>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</si>
  <si>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</si>
  <si>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</si>
  <si>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</si>
  <si>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</si>
  <si>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</si>
  <si>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</si>
  <si>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</si>
  <si>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</si>
  <si>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</si>
  <si>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</si>
  <si>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</si>
  <si>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</si>
  <si>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</si>
  <si>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</si>
  <si>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</si>
  <si>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</si>
  <si>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</si>
  <si>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</si>
  <si>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</si>
  <si>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</si>
  <si>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</si>
  <si>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</si>
  <si>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</si>
  <si>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</si>
  <si>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</si>
  <si>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</si>
  <si>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</si>
  <si>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</si>
  <si>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</si>
  <si>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</si>
  <si>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</si>
  <si>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</si>
  <si>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</si>
  <si>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</si>
  <si>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</si>
  <si>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</si>
  <si>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</si>
  <si>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</si>
  <si>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</si>
  <si>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</si>
  <si>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</si>
  <si>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</si>
  <si>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</si>
  <si>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</si>
  <si>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</si>
  <si>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</si>
  <si>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</si>
  <si>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</si>
  <si>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</si>
  <si>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</si>
  <si>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</si>
  <si>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</si>
  <si>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</si>
  <si>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</si>
  <si>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</si>
  <si>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</si>
  <si>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</si>
  <si>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</si>
  <si>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</si>
  <si>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</si>
  <si>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</si>
  <si>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</si>
  <si>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</si>
  <si>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</si>
  <si>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</si>
  <si>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</si>
  <si>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</si>
  <si>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</si>
  <si>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</si>
  <si>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</si>
  <si>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</si>
  <si>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</si>
  <si>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</si>
  <si>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</si>
  <si>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</si>
  <si>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</si>
  <si>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</si>
  <si>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</si>
  <si>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</si>
  <si>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</si>
  <si>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</si>
  <si>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</si>
  <si>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</si>
  <si>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</si>
  <si>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</si>
  <si>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</si>
  <si>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</si>
  <si>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</si>
  <si>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</si>
  <si>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</si>
  <si>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</si>
  <si>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</si>
  <si>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</si>
  <si>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</si>
  <si>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</si>
  <si>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</si>
  <si>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</si>
  <si>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</si>
  <si>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</si>
  <si>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</si>
  <si>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</si>
  <si>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</si>
  <si>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</si>
  <si>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</si>
  <si>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</si>
  <si>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</si>
  <si>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</si>
  <si>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</si>
  <si>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</si>
  <si>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</si>
  <si>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</si>
  <si>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</si>
  <si>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</si>
  <si>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</si>
  <si>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</si>
  <si>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</si>
  <si>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</si>
  <si>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</si>
  <si>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</si>
  <si>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</si>
  <si>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</si>
  <si>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</si>
  <si>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</si>
  <si>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</si>
  <si>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</si>
  <si>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</si>
  <si>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</si>
  <si>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</si>
  <si>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</si>
  <si>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</si>
  <si>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</si>
  <si>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</si>
  <si>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</si>
  <si>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</si>
  <si>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</si>
  <si>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</si>
  <si>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</si>
  <si>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</si>
  <si>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</si>
  <si>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</si>
  <si>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</si>
  <si>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</si>
  <si>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</si>
  <si>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</si>
  <si>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</si>
  <si>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</si>
  <si>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</si>
  <si>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</si>
  <si>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</si>
  <si>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</si>
  <si>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</si>
  <si>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</si>
  <si>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</si>
  <si>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</si>
  <si>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</si>
  <si>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</si>
  <si>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</si>
  <si>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</si>
  <si>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</si>
  <si>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</si>
  <si>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</si>
  <si>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</si>
  <si>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</si>
  <si>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</si>
  <si>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</si>
  <si>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</si>
  <si>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</si>
  <si>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</si>
  <si>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</si>
  <si>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</si>
  <si>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</si>
  <si>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</si>
  <si>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</si>
  <si>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</si>
  <si>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</si>
  <si>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</si>
  <si>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</si>
  <si>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</si>
  <si>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</si>
  <si>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</si>
  <si>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</si>
  <si>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</si>
  <si>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</si>
  <si>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</si>
  <si>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</si>
  <si>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</si>
  <si>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</si>
  <si>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</si>
  <si>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</si>
  <si>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</si>
  <si>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</si>
  <si>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</si>
  <si>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</si>
  <si>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</si>
  <si>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</si>
  <si>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</si>
  <si>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</si>
  <si>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</si>
  <si>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</si>
  <si>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</si>
  <si>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</si>
  <si>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</si>
  <si>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</si>
  <si>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</si>
  <si>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</si>
  <si>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</si>
  <si>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</si>
  <si>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</si>
  <si>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</si>
  <si>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</si>
  <si>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</si>
  <si>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</si>
  <si>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</si>
  <si>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</si>
  <si>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</si>
  <si>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</si>
  <si>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</si>
  <si>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</si>
  <si>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</si>
  <si>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</si>
  <si>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</si>
  <si>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</si>
  <si>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</si>
  <si>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</si>
  <si>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</si>
  <si>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</si>
  <si>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</si>
  <si>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</si>
  <si>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</si>
  <si>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</si>
  <si>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</si>
  <si>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</si>
  <si>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</si>
  <si>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</si>
  <si>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</si>
  <si>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</si>
  <si>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</si>
  <si>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</si>
  <si>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</si>
  <si>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</si>
  <si>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</si>
  <si>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</si>
  <si>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</si>
  <si>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</si>
  <si>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</si>
  <si>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</si>
  <si>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</si>
  <si>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</si>
  <si>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</si>
  <si>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</si>
  <si>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</si>
  <si>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</si>
  <si>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</si>
  <si>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</si>
  <si>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</si>
  <si>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</si>
  <si>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</si>
  <si>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</si>
  <si>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</si>
  <si>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</si>
  <si>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</si>
  <si>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</si>
  <si>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</si>
  <si>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</si>
  <si>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</si>
  <si>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</si>
  <si>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</si>
  <si>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</si>
  <si>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</si>
  <si>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</si>
  <si>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</si>
  <si>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</si>
  <si>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</si>
  <si>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</si>
  <si>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</si>
  <si>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</si>
  <si>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</si>
  <si>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</si>
  <si>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</si>
  <si>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</si>
  <si>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</si>
  <si>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</si>
  <si>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</si>
  <si>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</si>
  <si>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</si>
  <si>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</si>
  <si>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</si>
  <si>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</si>
  <si>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</si>
  <si>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</si>
  <si>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</si>
  <si>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</si>
  <si>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</si>
  <si>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</si>
  <si>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</si>
  <si>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</si>
  <si>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</si>
  <si>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</si>
  <si>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</si>
  <si>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</si>
  <si>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</si>
  <si>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</si>
  <si>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</si>
  <si>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</si>
  <si>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</si>
  <si>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</si>
  <si>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</si>
  <si>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</si>
  <si>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</si>
  <si>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</si>
  <si>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</si>
  <si>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</si>
  <si>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</si>
  <si>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</si>
  <si>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</si>
  <si>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</si>
  <si>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</si>
  <si>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</si>
  <si>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</si>
  <si>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</si>
  <si>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</si>
  <si>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</si>
  <si>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</si>
  <si>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</si>
  <si>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</si>
  <si>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</si>
  <si>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</si>
  <si>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</si>
  <si>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</si>
  <si>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</si>
  <si>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</si>
  <si>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</si>
  <si>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</si>
  <si>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</si>
  <si>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</si>
  <si>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</si>
  <si>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</si>
  <si>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</si>
  <si>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</si>
  <si>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</si>
  <si>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</si>
  <si>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</si>
  <si>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</si>
  <si>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</si>
  <si>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</si>
  <si>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</si>
  <si>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</si>
  <si>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</si>
  <si>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</si>
  <si>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</si>
  <si>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</si>
  <si>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</si>
  <si>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</si>
  <si>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</si>
  <si>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</si>
  <si>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</si>
  <si>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</si>
  <si>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</si>
  <si>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</si>
  <si>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</si>
  <si>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</si>
  <si>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</si>
  <si>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</si>
  <si>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</si>
  <si>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</si>
  <si>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</si>
  <si>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</si>
  <si>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</si>
  <si>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</si>
  <si>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</si>
  <si>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</si>
  <si>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</si>
  <si>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</si>
  <si>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</si>
  <si>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</si>
  <si>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</si>
  <si>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</si>
  <si>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</si>
  <si>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</si>
  <si>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</si>
  <si>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</si>
  <si>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</si>
  <si>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</si>
  <si>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</si>
  <si>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</si>
  <si>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</si>
  <si>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</si>
  <si>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</si>
  <si>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</si>
  <si>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</si>
  <si>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</si>
  <si>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</si>
  <si>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</si>
  <si>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</si>
  <si>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</si>
  <si>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</si>
  <si>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</si>
  <si>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</si>
  <si>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</si>
  <si>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</si>
  <si>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</si>
  <si>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</si>
  <si>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</si>
  <si>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</si>
  <si>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</si>
  <si>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</si>
  <si>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</si>
  <si>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</si>
  <si>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</si>
  <si>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</si>
  <si>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</si>
  <si>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</si>
  <si>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</si>
  <si>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</si>
  <si>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</si>
  <si>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</si>
  <si>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</si>
  <si>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</si>
  <si>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</si>
  <si>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</si>
  <si>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</si>
  <si>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</si>
  <si>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</si>
  <si>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</si>
  <si>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</si>
  <si>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</si>
  <si>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</si>
  <si>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</si>
  <si>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</si>
  <si>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</si>
  <si>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</si>
  <si>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</si>
  <si>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</si>
  <si>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</si>
  <si>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</si>
  <si>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</si>
  <si>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</si>
  <si>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</si>
  <si>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</si>
  <si>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</si>
  <si>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</si>
  <si>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</si>
  <si>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</si>
  <si>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</si>
  <si>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</si>
  <si>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</si>
  <si>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</si>
  <si>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</si>
  <si>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</si>
  <si>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</si>
  <si>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</si>
  <si>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</si>
  <si>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</si>
  <si>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</si>
  <si>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</si>
  <si>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</si>
  <si>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</si>
  <si>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</si>
  <si>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</si>
  <si>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</si>
  <si>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</si>
  <si>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</si>
  <si>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</si>
  <si>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</si>
  <si>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</si>
  <si>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</si>
  <si>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</si>
  <si>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</si>
  <si>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</si>
  <si>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</si>
  <si>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</si>
  <si>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</si>
  <si>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</si>
  <si>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</si>
  <si>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</si>
  <si>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</si>
  <si>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</si>
  <si>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</si>
  <si>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</si>
  <si>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</si>
  <si>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</si>
  <si>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</si>
  <si>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</si>
  <si>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</si>
  <si>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</si>
  <si>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</si>
  <si>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</si>
  <si>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</si>
  <si>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</si>
  <si>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</si>
  <si>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</si>
  <si>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</si>
  <si>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</si>
  <si>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</si>
  <si>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</si>
  <si>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</si>
  <si>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</si>
  <si>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</si>
  <si>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</si>
  <si>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</si>
  <si>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</si>
  <si>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</si>
  <si>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</si>
  <si>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</si>
  <si>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</si>
  <si>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</si>
  <si>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</si>
  <si>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</si>
  <si>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</si>
  <si>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</si>
  <si>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</si>
  <si>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</si>
  <si>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</si>
  <si>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</si>
  <si>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</si>
  <si>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</si>
  <si>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</si>
  <si>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</si>
  <si>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</si>
  <si>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</si>
  <si>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</si>
  <si>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</si>
  <si>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</si>
  <si>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</si>
  <si>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</si>
  <si>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</si>
  <si>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</si>
  <si>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</si>
  <si>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</si>
  <si>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</si>
  <si>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</si>
  <si>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</si>
  <si>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</si>
  <si>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</si>
  <si>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</si>
  <si>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</si>
  <si>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</si>
  <si>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</si>
  <si>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</si>
  <si>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</si>
  <si>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</si>
  <si>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</si>
  <si>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</si>
  <si>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</si>
  <si>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</si>
  <si>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</si>
  <si>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</si>
  <si>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</si>
  <si>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</si>
  <si>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</si>
  <si>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</si>
  <si>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</si>
  <si>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</si>
  <si>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</si>
  <si>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</si>
  <si>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</si>
  <si>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</si>
  <si>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</si>
  <si>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</si>
  <si>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</si>
  <si>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</si>
  <si>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</si>
  <si>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</si>
  <si>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</si>
  <si>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</si>
  <si>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</si>
  <si>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</si>
  <si>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</si>
  <si>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</si>
  <si>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</si>
  <si>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</si>
  <si>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</si>
  <si>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</si>
  <si>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</si>
  <si>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</si>
  <si>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</si>
  <si>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</si>
  <si>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</si>
  <si>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</si>
  <si>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</si>
  <si>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</si>
  <si>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</si>
  <si>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</si>
  <si>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</si>
  <si>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</si>
  <si>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</si>
  <si>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</si>
  <si>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</si>
  <si>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</si>
  <si>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</si>
  <si>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</si>
  <si>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</si>
  <si>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</si>
  <si>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</si>
  <si>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</si>
  <si>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</si>
  <si>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</si>
  <si>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</si>
  <si>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</si>
  <si>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</si>
  <si>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</si>
  <si>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</si>
  <si>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</si>
  <si>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</si>
  <si>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</si>
  <si>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</si>
  <si>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</si>
  <si>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</si>
  <si>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</si>
  <si>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</si>
  <si>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</si>
  <si>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</si>
  <si>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</si>
  <si>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</si>
  <si>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</si>
  <si>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</si>
  <si>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</si>
  <si>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</si>
  <si>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</si>
  <si>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</si>
  <si>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</si>
  <si>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</si>
  <si>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</si>
  <si>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</si>
  <si>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</si>
  <si>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</si>
  <si>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</si>
  <si>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</si>
  <si>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</si>
  <si>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</si>
  <si>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</si>
  <si>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</si>
  <si>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</si>
  <si>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</si>
  <si>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</si>
  <si>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</si>
  <si>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</si>
  <si>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</si>
  <si>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</si>
  <si>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</si>
  <si>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</si>
  <si>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</si>
  <si>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</si>
  <si>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</si>
  <si>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</si>
  <si>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</si>
  <si>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</si>
  <si>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</si>
  <si>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</si>
  <si>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</si>
  <si>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</si>
  <si>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</si>
  <si>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</si>
  <si>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</si>
  <si>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</si>
  <si>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</si>
  <si>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</si>
  <si>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</si>
  <si>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</si>
  <si>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</si>
  <si>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</si>
  <si>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</si>
  <si>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</si>
  <si>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</si>
  <si>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</si>
  <si>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</si>
  <si>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</si>
  <si>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</si>
  <si>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</si>
  <si>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</si>
  <si>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</si>
  <si>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</si>
  <si>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</si>
  <si>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</si>
  <si>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</si>
  <si>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</si>
  <si>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</si>
  <si>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</si>
  <si>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</si>
  <si>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</si>
  <si>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</si>
  <si>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</si>
  <si>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</si>
  <si>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</si>
  <si>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</si>
  <si>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</si>
  <si>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</si>
  <si>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</si>
  <si>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</si>
  <si>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</si>
  <si>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</si>
  <si>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</si>
  <si>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</si>
  <si>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</si>
  <si>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</si>
  <si>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</si>
  <si>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</si>
  <si>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</si>
  <si>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</si>
  <si>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</si>
  <si>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</si>
  <si>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</si>
  <si>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</si>
  <si>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</si>
  <si>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</si>
  <si>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</si>
  <si>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</si>
  <si>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</si>
  <si>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</si>
  <si>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</si>
  <si>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</si>
  <si>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</si>
  <si>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</si>
  <si>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</si>
  <si>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</si>
  <si>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</si>
  <si>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</si>
  <si>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</si>
  <si>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</si>
  <si>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</si>
  <si>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</si>
  <si>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</si>
  <si>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</si>
  <si>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</si>
  <si>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</si>
  <si>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</si>
  <si>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</si>
  <si>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</si>
  <si>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</si>
  <si>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</si>
  <si>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</si>
  <si>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</si>
  <si>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</si>
  <si>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</si>
  <si>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</si>
  <si>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</si>
  <si>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</si>
  <si>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</si>
  <si>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</si>
  <si>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</si>
  <si>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</si>
  <si>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</si>
  <si>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</si>
  <si>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</si>
  <si>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</si>
  <si>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</si>
  <si>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</si>
  <si>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</si>
  <si>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</si>
  <si>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</si>
  <si>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</si>
  <si>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</si>
  <si>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</si>
  <si>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</si>
  <si>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</si>
  <si>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</si>
  <si>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</si>
  <si>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</si>
  <si>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</si>
  <si>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</si>
  <si>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</si>
  <si>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</si>
  <si>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</si>
  <si>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</si>
  <si>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</si>
  <si>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</si>
  <si>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</si>
  <si>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</si>
  <si>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</si>
  <si>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</si>
  <si>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</si>
  <si>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</si>
  <si>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</si>
  <si>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</si>
  <si>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</si>
  <si>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</si>
  <si>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</si>
  <si>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</si>
  <si>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</si>
  <si>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</si>
  <si>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</si>
  <si>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</si>
  <si>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</si>
  <si>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</si>
  <si>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</si>
  <si>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</si>
  <si>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</si>
  <si>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</si>
  <si>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</si>
  <si>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</si>
  <si>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</si>
  <si>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</si>
  <si>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</si>
  <si>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</si>
  <si>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</si>
  <si>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</si>
  <si>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</si>
  <si>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</si>
  <si>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</si>
  <si>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</si>
  <si>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</si>
  <si>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</si>
  <si>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</si>
  <si>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</si>
  <si>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</si>
  <si>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</si>
  <si>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</si>
  <si>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</si>
  <si>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</si>
  <si>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</si>
  <si>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</si>
  <si>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</si>
  <si>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</si>
  <si>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</si>
  <si>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</si>
  <si>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</si>
  <si>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</si>
  <si>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</si>
  <si>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</si>
  <si>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</si>
  <si>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</si>
  <si>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</si>
  <si>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</si>
  <si>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</si>
  <si>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</si>
  <si>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</si>
  <si>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</si>
  <si>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</si>
  <si>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</si>
  <si>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</si>
  <si>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</si>
  <si>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</si>
  <si>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</si>
  <si>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</si>
  <si>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</si>
  <si>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</si>
  <si>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</si>
  <si>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</si>
  <si>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</si>
  <si>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</si>
  <si>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</si>
  <si>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</si>
  <si>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</si>
  <si>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</si>
  <si>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</si>
  <si>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</si>
  <si>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</si>
  <si>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</si>
  <si>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</si>
  <si>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</si>
  <si>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</si>
  <si>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</si>
  <si>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</si>
  <si>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</si>
  <si>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</si>
  <si>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</si>
  <si>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</si>
  <si>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</si>
  <si>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</si>
  <si>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</si>
  <si>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</si>
  <si>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</si>
  <si>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</si>
  <si>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</si>
  <si>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</si>
  <si>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</si>
  <si>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</si>
  <si>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</si>
  <si>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</si>
  <si>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</si>
  <si>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</si>
  <si>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</si>
  <si>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</si>
  <si>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</si>
  <si>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</si>
  <si>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</si>
  <si>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</si>
  <si>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</si>
  <si>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</si>
  <si>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</si>
  <si>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</si>
  <si>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</si>
  <si>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</si>
  <si>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</si>
  <si>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</si>
  <si>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</si>
  <si>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</si>
  <si>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</si>
  <si>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</si>
  <si>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</si>
  <si>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</si>
  <si>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</si>
  <si>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</si>
  <si>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</si>
  <si>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</si>
  <si>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</si>
  <si>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</si>
  <si>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</si>
  <si>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</si>
  <si>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</si>
  <si>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</si>
  <si>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</si>
  <si>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</si>
  <si>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</si>
  <si>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</si>
  <si>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</si>
  <si>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</si>
  <si>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</si>
  <si>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</si>
  <si>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</si>
  <si>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</si>
  <si>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</si>
  <si>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</si>
  <si>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</si>
  <si>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</si>
  <si>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</si>
  <si>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</si>
  <si>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</si>
  <si>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</si>
  <si>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</si>
  <si>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</si>
  <si>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</si>
  <si>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</si>
  <si>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</si>
  <si>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</si>
  <si>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</si>
  <si>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</si>
  <si>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</si>
  <si>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</si>
  <si>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</si>
  <si>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</si>
  <si>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</si>
  <si>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</si>
  <si>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</si>
  <si>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</si>
  <si>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</si>
  <si>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</si>
  <si>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</si>
  <si>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</si>
  <si>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</si>
  <si>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</si>
  <si>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</si>
  <si>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</si>
  <si>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</si>
  <si>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</si>
  <si>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</si>
  <si>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</si>
  <si>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</si>
  <si>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</si>
  <si>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</si>
  <si>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</si>
  <si>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</si>
  <si>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</si>
  <si>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</si>
  <si>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</si>
  <si>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</si>
  <si>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</si>
  <si>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</si>
  <si>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</si>
  <si>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</si>
  <si>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</si>
  <si>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</si>
  <si>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</si>
  <si>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</si>
  <si>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</si>
  <si>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</si>
  <si>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</si>
  <si>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</si>
  <si>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</si>
  <si>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</si>
  <si>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</si>
  <si>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</si>
  <si>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</si>
  <si>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</si>
  <si>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</si>
  <si>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</si>
  <si>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</si>
  <si>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</si>
  <si>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</si>
  <si>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</si>
  <si>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</si>
  <si>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</si>
  <si>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</si>
  <si>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</si>
  <si>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</si>
  <si>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</si>
  <si>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</si>
  <si>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</si>
  <si>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</si>
  <si>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</si>
  <si>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</si>
  <si>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</si>
  <si>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</si>
  <si>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</si>
  <si>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</si>
  <si>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</si>
  <si>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</si>
  <si>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</si>
  <si>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</si>
  <si>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</si>
  <si>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</si>
  <si>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</si>
  <si>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</si>
  <si>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</si>
  <si>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</si>
  <si>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</si>
  <si>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</si>
  <si>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</si>
  <si>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</si>
  <si>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</si>
  <si>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</si>
  <si>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</si>
  <si>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</si>
  <si>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</si>
  <si>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</si>
  <si>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</si>
  <si>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</si>
  <si>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</si>
  <si>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</si>
  <si>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</si>
  <si>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</si>
  <si>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</si>
  <si>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</si>
  <si>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</si>
  <si>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</si>
  <si>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</si>
  <si>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</si>
  <si>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</si>
  <si>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</si>
  <si>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</si>
  <si>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</si>
  <si>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</si>
  <si>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</si>
  <si>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</si>
  <si>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</si>
  <si>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</si>
  <si>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</si>
  <si>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</si>
  <si>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</si>
  <si>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</si>
  <si>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</si>
  <si>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</si>
  <si>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</si>
  <si>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</si>
  <si>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</si>
  <si>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</si>
  <si>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</si>
  <si>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</si>
  <si>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</si>
  <si>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</si>
  <si>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</si>
  <si>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</si>
  <si>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</si>
  <si>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</si>
  <si>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</si>
  <si>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</si>
  <si>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</si>
  <si>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</si>
  <si>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</si>
  <si>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</si>
  <si>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</si>
  <si>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</si>
  <si>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</si>
  <si>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</si>
  <si>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</si>
  <si>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</si>
  <si>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</si>
  <si>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</si>
  <si>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</si>
  <si>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</si>
  <si>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</si>
  <si>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</si>
  <si>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</si>
  <si>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</si>
  <si>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</si>
  <si>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</si>
  <si>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</si>
  <si>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</si>
  <si>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</si>
  <si>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</si>
  <si>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</si>
  <si>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</si>
  <si>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</si>
  <si>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</si>
  <si>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</si>
  <si>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</si>
  <si>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</si>
  <si>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</si>
  <si>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</si>
  <si>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</si>
  <si>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</si>
  <si>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</si>
  <si>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</si>
  <si>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</si>
  <si>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</si>
  <si>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</si>
  <si>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</si>
  <si>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</si>
  <si>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</si>
  <si>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</si>
  <si>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</si>
  <si>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</si>
  <si>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</si>
  <si>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</si>
  <si>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</si>
  <si>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</si>
  <si>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</si>
  <si>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</si>
  <si>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</si>
  <si>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</si>
  <si>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</si>
  <si>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</si>
  <si>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</si>
  <si>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</si>
  <si>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</si>
  <si>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</si>
  <si>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</si>
  <si>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</si>
  <si>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</si>
  <si>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</si>
  <si>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</si>
  <si>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</si>
  <si>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</si>
  <si>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</si>
  <si>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</si>
  <si>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</si>
  <si>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</si>
  <si>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</si>
  <si>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</si>
  <si>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</si>
  <si>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</si>
  <si>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</si>
  <si>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</si>
  <si>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</si>
  <si>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</si>
  <si>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</si>
  <si>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</si>
  <si>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</si>
  <si>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</si>
  <si>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</si>
  <si>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</si>
  <si>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</si>
  <si>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</si>
  <si>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</si>
  <si>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</si>
  <si>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</si>
  <si>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</si>
  <si>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</si>
  <si>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</si>
  <si>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</si>
  <si>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</si>
  <si>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</si>
  <si>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</si>
  <si>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</si>
  <si>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</si>
  <si>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</si>
  <si>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</si>
  <si>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</si>
  <si>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</si>
  <si>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</si>
  <si>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</si>
  <si>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</si>
  <si>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</si>
  <si>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</si>
  <si>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</si>
  <si>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</si>
  <si>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</si>
  <si>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</si>
  <si>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</si>
  <si>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</si>
  <si>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</si>
  <si>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</si>
  <si>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</si>
  <si>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</si>
  <si>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</si>
  <si>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</si>
  <si>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</si>
  <si>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</si>
  <si>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</si>
  <si>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</si>
  <si>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</si>
  <si>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</si>
  <si>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</si>
  <si>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</si>
  <si>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</si>
  <si>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</si>
  <si>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</si>
  <si>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</si>
  <si>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</si>
  <si>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</si>
  <si>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</si>
  <si>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</si>
  <si>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</si>
  <si>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</si>
  <si>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</si>
  <si>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</si>
  <si>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</si>
  <si>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</si>
  <si>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</si>
  <si>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</si>
  <si>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</si>
  <si>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</si>
  <si>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</si>
  <si>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</si>
  <si>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</si>
  <si>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</si>
  <si>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</si>
  <si>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</si>
  <si>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</si>
  <si>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</si>
  <si>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</si>
  <si>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</si>
  <si>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</si>
  <si>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</si>
  <si>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</si>
  <si>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</si>
  <si>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</si>
  <si>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</si>
  <si>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</si>
  <si>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</si>
  <si>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</si>
  <si>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</si>
  <si>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</si>
  <si>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</si>
  <si>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</si>
  <si>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</si>
  <si>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</si>
  <si>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</si>
  <si>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</si>
  <si>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</si>
  <si>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</si>
  <si>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</si>
  <si>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</si>
  <si>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</si>
  <si>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</si>
  <si>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</si>
  <si>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</si>
  <si>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</si>
  <si>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</si>
  <si>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</si>
  <si>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</si>
  <si>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</si>
  <si>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</si>
  <si>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</si>
  <si>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</si>
  <si>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</si>
  <si>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</si>
  <si>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</si>
  <si>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</si>
  <si>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</si>
  <si>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</si>
  <si>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</si>
  <si>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</si>
  <si>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</si>
  <si>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</si>
  <si>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</si>
  <si>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</si>
  <si>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</si>
  <si>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</si>
  <si>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</si>
  <si>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</si>
  <si>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</si>
  <si>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</si>
  <si>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</si>
  <si>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</si>
  <si>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</si>
  <si>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</si>
  <si>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</si>
  <si>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</si>
  <si>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</si>
  <si>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</si>
  <si>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</si>
  <si>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</si>
  <si>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</si>
  <si>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</si>
  <si>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</si>
  <si>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</si>
  <si>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</si>
  <si>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</si>
  <si>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</si>
  <si>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</si>
  <si>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</si>
  <si>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</si>
  <si>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</si>
  <si>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</si>
  <si>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</si>
  <si>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</si>
  <si>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</si>
  <si>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</si>
  <si>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</si>
  <si>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</si>
  <si>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</si>
  <si>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</si>
  <si>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</si>
  <si>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</si>
  <si>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</si>
  <si>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</si>
  <si>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</si>
  <si>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</si>
  <si>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</si>
  <si>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</si>
  <si>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</si>
  <si>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</si>
  <si>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</si>
  <si>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</si>
  <si>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</si>
  <si>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</si>
  <si>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</si>
  <si>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</si>
  <si>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</si>
  <si>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</si>
  <si>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</si>
  <si>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</si>
  <si>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</si>
  <si>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</si>
  <si>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</si>
  <si>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</si>
  <si>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</si>
  <si>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</si>
  <si>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</si>
  <si>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</si>
  <si>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</si>
  <si>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</si>
  <si>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</si>
  <si>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</si>
  <si>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</si>
  <si>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</si>
  <si>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</si>
  <si>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</si>
  <si>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</si>
  <si>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</si>
  <si>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</si>
  <si>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</si>
  <si>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</si>
  <si>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</si>
  <si>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</si>
  <si>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</si>
  <si>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</si>
  <si>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</si>
  <si>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</si>
  <si>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</si>
  <si>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</si>
  <si>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</si>
  <si>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</si>
  <si>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</si>
  <si>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</si>
  <si>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</si>
  <si>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</si>
  <si>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</si>
  <si>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</si>
  <si>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</si>
  <si>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</si>
  <si>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</si>
  <si>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</si>
  <si>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</si>
  <si>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</si>
  <si>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</si>
  <si>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</si>
  <si>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</si>
  <si>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</si>
  <si>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</si>
  <si>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</si>
  <si>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</si>
  <si>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</si>
  <si>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</si>
  <si>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</si>
  <si>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</si>
  <si>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</si>
  <si>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</si>
  <si>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</si>
  <si>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</si>
  <si>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</si>
  <si>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</si>
  <si>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</si>
  <si>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</si>
  <si>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</si>
  <si>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</si>
  <si>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</si>
  <si>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</si>
  <si>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</si>
  <si>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</si>
  <si>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</si>
  <si>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</si>
  <si>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</si>
  <si>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</si>
  <si>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</si>
  <si>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</si>
  <si>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</si>
  <si>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</si>
  <si>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</si>
  <si>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</si>
  <si>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</si>
  <si>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</si>
  <si>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</si>
  <si>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</si>
  <si>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</si>
  <si>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</si>
  <si>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</si>
  <si>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</si>
  <si>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</si>
  <si>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</si>
  <si>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</si>
  <si>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</si>
  <si>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</si>
  <si>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</si>
  <si>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</si>
  <si>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</si>
  <si>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</si>
  <si>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</si>
  <si>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</si>
  <si>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</si>
  <si>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</si>
  <si>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</si>
  <si>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</si>
  <si>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</si>
  <si>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</si>
  <si>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</si>
  <si>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</si>
  <si>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</si>
  <si>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</si>
  <si>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</si>
  <si>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</si>
  <si>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</si>
  <si>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</si>
  <si>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</si>
  <si>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</si>
  <si>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</si>
  <si>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</si>
  <si>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</si>
  <si>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</si>
  <si>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</si>
  <si>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</si>
  <si>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</si>
  <si>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</si>
  <si>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</si>
  <si>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</si>
  <si>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</si>
  <si>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</si>
  <si>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</si>
  <si>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</si>
  <si>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</si>
  <si>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</si>
  <si>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</si>
  <si>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</si>
  <si>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</si>
  <si>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</si>
  <si>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</si>
  <si>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</si>
  <si>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</si>
  <si>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</si>
  <si>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</si>
  <si>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</si>
  <si>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</si>
  <si>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</si>
  <si>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</si>
  <si>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</si>
  <si>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</si>
  <si>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</si>
  <si>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</si>
  <si>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</si>
  <si>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</si>
  <si>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</si>
  <si>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</si>
  <si>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</si>
  <si>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</si>
  <si>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</si>
  <si>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</si>
  <si>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</si>
  <si>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</si>
  <si>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</si>
  <si>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</si>
  <si>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</si>
  <si>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</si>
  <si>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</si>
  <si>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</si>
  <si>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</si>
  <si>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</si>
  <si>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</si>
  <si>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</si>
  <si>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</si>
  <si>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</si>
  <si>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</si>
  <si>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</si>
  <si>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</si>
  <si>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</si>
  <si>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</si>
  <si>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</si>
  <si>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</si>
  <si>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</si>
  <si>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</si>
  <si>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</si>
  <si>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</si>
  <si>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</si>
  <si>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</si>
  <si>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</si>
  <si>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</si>
  <si>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</si>
  <si>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</si>
  <si>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</si>
  <si>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</si>
  <si>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</si>
  <si>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</si>
  <si>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</si>
  <si>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</si>
  <si>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</si>
  <si>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</si>
  <si>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</si>
  <si>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</si>
  <si>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</si>
  <si>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</si>
  <si>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</si>
  <si>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</si>
  <si>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</si>
  <si>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</si>
  <si>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</si>
  <si>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</si>
  <si>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</si>
  <si>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</si>
  <si>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</si>
  <si>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</si>
  <si>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</si>
  <si>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</si>
  <si>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</si>
  <si>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</si>
  <si>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</si>
  <si>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</si>
  <si>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</si>
  <si>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</si>
  <si>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</si>
  <si>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</si>
  <si>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</si>
  <si>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</si>
  <si>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</si>
  <si>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</si>
  <si>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</si>
  <si>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</si>
  <si>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</si>
  <si>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</si>
  <si>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</si>
  <si>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</si>
  <si>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</si>
  <si>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</si>
  <si>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</si>
  <si>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</si>
  <si>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</si>
  <si>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</si>
  <si>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</si>
  <si>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</si>
  <si>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</si>
  <si>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</si>
  <si>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</si>
  <si>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</si>
  <si>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</si>
  <si>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</si>
  <si>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</si>
  <si>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</si>
  <si>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</si>
  <si>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</si>
  <si>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</si>
  <si>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</si>
  <si>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</si>
  <si>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</si>
  <si>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</si>
  <si>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</si>
  <si>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</si>
  <si>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</si>
  <si>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</si>
  <si>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</si>
  <si>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</si>
  <si>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</si>
  <si>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</si>
  <si>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</si>
  <si>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</si>
  <si>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</si>
  <si>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</si>
  <si>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</si>
  <si>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</si>
  <si>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</si>
  <si>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</si>
  <si>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</si>
  <si>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</si>
  <si>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</si>
  <si>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</si>
  <si>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</si>
  <si>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</si>
  <si>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</si>
  <si>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</si>
  <si>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</si>
  <si>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</si>
  <si>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</si>
  <si>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</si>
  <si>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</si>
  <si>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</si>
  <si>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</si>
  <si>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</si>
  <si>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</si>
  <si>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</si>
  <si>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</si>
  <si>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</si>
  <si>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</si>
  <si>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</si>
  <si>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</si>
  <si>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</si>
  <si>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</si>
  <si>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</si>
  <si>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</si>
  <si>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</si>
  <si>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</si>
  <si>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</si>
  <si>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</si>
  <si>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</si>
  <si>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</si>
  <si>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</si>
  <si>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</si>
  <si>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</si>
  <si>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</si>
  <si>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</si>
  <si>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</si>
  <si>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</si>
  <si>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</si>
  <si>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</si>
  <si>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</si>
  <si>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</si>
  <si>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</si>
  <si>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</si>
  <si>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</si>
  <si>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</si>
  <si>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</si>
  <si>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</si>
  <si>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</si>
  <si>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</si>
  <si>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</si>
  <si>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</si>
  <si>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</si>
  <si>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</si>
  <si>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</si>
  <si>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</si>
  <si>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</si>
  <si>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</si>
  <si>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</si>
  <si>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</si>
  <si>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</si>
  <si>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</si>
  <si>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</si>
  <si>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</si>
  <si>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</si>
  <si>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</si>
  <si>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</si>
  <si>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</si>
  <si>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</si>
  <si>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</si>
  <si>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</si>
  <si>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</si>
  <si>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</si>
  <si>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</si>
  <si>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</si>
  <si>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</si>
  <si>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</si>
  <si>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</si>
  <si>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</si>
  <si>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</si>
  <si>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</si>
  <si>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</si>
  <si>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</si>
  <si>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</si>
  <si>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</si>
  <si>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</si>
  <si>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</si>
  <si>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</si>
  <si>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</si>
  <si>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</si>
  <si>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</si>
  <si>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</si>
  <si>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</si>
  <si>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</si>
  <si>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</si>
  <si>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</si>
  <si>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</si>
  <si>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</si>
  <si>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</si>
  <si>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</si>
  <si>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</si>
  <si>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</si>
  <si>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</si>
  <si>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</si>
  <si>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</si>
  <si>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</si>
  <si>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</si>
  <si>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</si>
  <si>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</si>
  <si>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</si>
  <si>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</si>
  <si>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</si>
  <si>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</si>
  <si>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</si>
  <si>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</si>
  <si>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</si>
  <si>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</si>
  <si>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</si>
  <si>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</si>
  <si>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</si>
  <si>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</si>
  <si>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</si>
  <si>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</si>
  <si>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</si>
  <si>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</si>
  <si>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</si>
  <si>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</si>
  <si>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</si>
  <si>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</si>
  <si>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</si>
  <si>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</si>
  <si>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</si>
  <si>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</si>
  <si>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</si>
  <si>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</si>
  <si>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</si>
  <si>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</si>
  <si>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</si>
  <si>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</si>
  <si>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</si>
  <si>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</si>
  <si>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</si>
  <si>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</si>
  <si>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</si>
  <si>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</si>
  <si>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</si>
  <si>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</si>
  <si>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</si>
  <si>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</si>
  <si>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</si>
  <si>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</si>
  <si>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</si>
  <si>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</si>
  <si>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</si>
  <si>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</si>
  <si>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</si>
  <si>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</si>
  <si>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</si>
  <si>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</si>
  <si>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</si>
  <si>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</si>
  <si>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</si>
  <si>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</si>
  <si>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</si>
  <si>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</si>
  <si>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</si>
  <si>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</si>
  <si>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</si>
  <si>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</si>
  <si>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</si>
  <si>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</si>
  <si>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</si>
  <si>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</si>
  <si>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</si>
  <si>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</si>
  <si>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</si>
  <si>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</si>
  <si>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</si>
  <si>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</si>
  <si>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</si>
  <si>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</si>
  <si>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</si>
  <si>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</si>
  <si>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</si>
  <si>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</si>
  <si>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</si>
  <si>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</si>
  <si>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</si>
  <si>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</si>
  <si>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</si>
  <si>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</si>
  <si>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</si>
  <si>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</si>
  <si>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</si>
  <si>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</si>
  <si>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</si>
  <si>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</si>
  <si>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</si>
  <si>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</si>
  <si>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</si>
  <si>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</si>
  <si>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</si>
  <si>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</si>
  <si>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</si>
  <si>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</si>
  <si>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</si>
  <si>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</si>
  <si>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</si>
  <si>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</si>
  <si>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</si>
  <si>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</si>
  <si>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</si>
  <si>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</si>
  <si>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</si>
  <si>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</si>
  <si>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</si>
  <si>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</si>
  <si>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</si>
  <si>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</si>
  <si>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</si>
  <si>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</si>
  <si>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</si>
  <si>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</si>
  <si>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</si>
  <si>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</si>
  <si>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</si>
  <si>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</si>
  <si>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</si>
  <si>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</si>
  <si>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</si>
  <si>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</si>
  <si>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</si>
  <si>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</si>
  <si>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</si>
  <si>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</si>
  <si>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</si>
  <si>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</si>
  <si>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</si>
  <si>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</si>
  <si>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</si>
  <si>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</si>
  <si>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</si>
  <si>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</si>
  <si>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</si>
  <si>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</si>
  <si>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</si>
  <si>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</si>
  <si>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</si>
  <si>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</si>
  <si>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</si>
  <si>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</si>
  <si>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</si>
  <si>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</si>
  <si>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</si>
  <si>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</si>
  <si>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</si>
  <si>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</si>
  <si>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</si>
  <si>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</si>
  <si>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</si>
  <si>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</si>
  <si>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</si>
  <si>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</si>
  <si>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</si>
  <si>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</si>
  <si>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</si>
  <si>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</si>
  <si>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</si>
  <si>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</si>
  <si>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</si>
  <si>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</si>
  <si>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</si>
  <si>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</si>
  <si>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</si>
  <si>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</si>
  <si>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</si>
  <si>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</si>
  <si>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</si>
  <si>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</si>
  <si>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</si>
  <si>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</si>
  <si>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</si>
  <si>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</si>
  <si>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</si>
  <si>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</si>
  <si>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</si>
  <si>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</si>
  <si>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</si>
  <si>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</si>
  <si>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</si>
  <si>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</si>
  <si>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</si>
  <si>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</si>
  <si>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</si>
  <si>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</si>
  <si>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</si>
  <si>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</si>
  <si>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</si>
  <si>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</si>
  <si>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</si>
  <si>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</si>
  <si>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</si>
  <si>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</si>
  <si>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</si>
  <si>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</si>
  <si>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</si>
  <si>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</si>
  <si>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</si>
  <si>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</si>
  <si>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</si>
  <si>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</si>
  <si>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</si>
  <si>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</si>
  <si>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</si>
  <si>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</si>
  <si>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</si>
  <si>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</si>
  <si>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</si>
  <si>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</si>
  <si>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</si>
  <si>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</si>
  <si>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</si>
  <si>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</si>
  <si>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</si>
  <si>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</si>
  <si>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</si>
  <si>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</si>
  <si>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</si>
  <si>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</si>
  <si>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</si>
  <si>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</si>
  <si>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</si>
  <si>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</si>
  <si>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</si>
  <si>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</si>
  <si>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</si>
  <si>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</si>
  <si>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</si>
  <si>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</si>
  <si>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</si>
  <si>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</si>
  <si>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</si>
  <si>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</si>
  <si>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</si>
  <si>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</si>
  <si>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</si>
  <si>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</si>
  <si>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</si>
  <si>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</si>
  <si>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</si>
  <si>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</si>
  <si>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</si>
  <si>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</si>
  <si>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</si>
  <si>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</si>
  <si>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</si>
  <si>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</si>
  <si>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</si>
  <si>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</si>
  <si>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</si>
  <si>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</si>
  <si>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</si>
  <si>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</si>
  <si>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</si>
  <si>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</si>
  <si>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</si>
  <si>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</si>
  <si>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</si>
  <si>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</si>
  <si>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</si>
  <si>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</si>
  <si>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</si>
  <si>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</si>
  <si>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</si>
  <si>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</si>
  <si>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</si>
  <si>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</si>
  <si>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</si>
  <si>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</si>
  <si>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</si>
  <si>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</si>
  <si>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</si>
  <si>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</si>
  <si>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</si>
  <si>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</si>
  <si>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</si>
  <si>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</si>
  <si>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</si>
  <si>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</si>
  <si>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</si>
  <si>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</si>
  <si>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</si>
  <si>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</si>
  <si>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</si>
  <si>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</si>
  <si>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</si>
  <si>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</si>
  <si>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</si>
  <si>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</si>
  <si>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</si>
  <si>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</si>
  <si>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</si>
  <si>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</si>
  <si>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</si>
  <si>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</si>
  <si>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</si>
  <si>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</si>
  <si>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</si>
  <si>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</si>
  <si>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</si>
  <si>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</si>
  <si>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</si>
  <si>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</si>
  <si>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</si>
  <si>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</si>
  <si>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</si>
  <si>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</si>
  <si>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</si>
  <si>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</si>
  <si>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</si>
  <si>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</si>
  <si>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</si>
  <si>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</si>
  <si>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</si>
  <si>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</si>
  <si>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</si>
  <si>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</si>
  <si>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</si>
  <si>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</si>
  <si>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</si>
  <si>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</si>
  <si>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</si>
  <si>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</si>
  <si>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</si>
  <si>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</si>
  <si>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</si>
  <si>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</si>
  <si>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</si>
  <si>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</si>
  <si>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</si>
  <si>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</si>
  <si>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</si>
  <si>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</si>
  <si>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</si>
  <si>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</si>
  <si>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</si>
  <si>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</si>
  <si>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</si>
  <si>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</si>
  <si>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</si>
  <si>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</si>
  <si>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</si>
  <si>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</si>
  <si>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</si>
  <si>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</si>
  <si>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</si>
  <si>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</si>
  <si>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</si>
  <si>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</si>
  <si>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</si>
  <si>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</si>
  <si>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</si>
  <si>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</si>
  <si>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</si>
  <si>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</si>
  <si>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</si>
  <si>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</si>
  <si>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</si>
  <si>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</si>
  <si>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</si>
  <si>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</si>
  <si>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</si>
  <si>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</si>
  <si>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</si>
  <si>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</si>
  <si>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</si>
  <si>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</si>
  <si>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</si>
  <si>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</si>
  <si>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</si>
  <si>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</si>
  <si>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</si>
  <si>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</si>
  <si>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</si>
  <si>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</si>
  <si>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</si>
  <si>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</si>
  <si>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</si>
  <si>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</si>
  <si>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</si>
  <si>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</si>
  <si>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</si>
  <si>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</si>
  <si>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</si>
  <si>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</si>
  <si>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</si>
  <si>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</si>
  <si>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</si>
  <si>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</si>
  <si>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</si>
  <si>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</si>
  <si>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</si>
  <si>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</si>
  <si>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</si>
  <si>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</si>
  <si>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</si>
  <si>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</si>
  <si>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</si>
  <si>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</si>
  <si>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</si>
  <si>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</si>
  <si>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</si>
  <si>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</si>
  <si>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</si>
  <si>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</si>
  <si>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</si>
  <si>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</si>
  <si>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</si>
  <si>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</si>
  <si>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</si>
  <si>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</si>
  <si>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</si>
  <si>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</si>
  <si>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</si>
  <si>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</si>
  <si>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</si>
  <si>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</si>
  <si>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</si>
  <si>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</si>
  <si>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</si>
  <si>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</si>
  <si>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</si>
  <si>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</si>
  <si>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</si>
  <si>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</si>
  <si>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</si>
  <si>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</si>
  <si>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</si>
  <si>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</si>
  <si>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</si>
  <si>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</si>
  <si>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</si>
  <si>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</si>
  <si>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</si>
  <si>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</si>
  <si>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</si>
  <si>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</si>
  <si>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</si>
  <si>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</si>
  <si>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</si>
  <si>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</si>
  <si>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</si>
  <si>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</si>
  <si>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</si>
  <si>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</si>
  <si>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</si>
  <si>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</si>
  <si>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</si>
  <si>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</si>
  <si>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</si>
  <si>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</si>
  <si>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</si>
  <si>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</si>
  <si>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</si>
  <si>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</si>
  <si>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</si>
  <si>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</si>
  <si>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</si>
  <si>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</si>
  <si>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</si>
  <si>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</si>
  <si>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</si>
  <si>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</si>
  <si>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</si>
  <si>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</si>
  <si>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</si>
  <si>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</si>
  <si>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</si>
  <si>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</si>
  <si>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</si>
  <si>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</si>
  <si>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</si>
  <si>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</si>
  <si>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</si>
  <si>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</si>
  <si>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</si>
  <si>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</si>
  <si>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</si>
  <si>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</si>
  <si>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</si>
  <si>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</si>
  <si>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</si>
  <si>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</si>
  <si>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</si>
  <si>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</si>
  <si>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</si>
  <si>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</si>
  <si>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</si>
  <si>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</si>
  <si>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</si>
  <si>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</si>
  <si>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</si>
  <si>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</si>
  <si>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</si>
  <si>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</si>
  <si>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</si>
  <si>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</si>
  <si>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</si>
  <si>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</si>
  <si>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</si>
  <si>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</si>
  <si>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</si>
  <si>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</si>
  <si>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</si>
  <si>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</si>
  <si>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</si>
  <si>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</si>
  <si>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</si>
  <si>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</si>
  <si>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</si>
  <si>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</si>
  <si>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</si>
  <si>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</si>
  <si>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</si>
  <si>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</si>
  <si>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</si>
  <si>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</si>
  <si>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</si>
  <si>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</si>
  <si>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</si>
  <si>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</si>
  <si>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</si>
  <si>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</si>
  <si>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</si>
  <si>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</si>
  <si>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</si>
  <si>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</si>
  <si>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</si>
  <si>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</si>
  <si>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</si>
  <si>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</si>
  <si>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</si>
  <si>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</si>
  <si>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</si>
  <si>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</si>
  <si>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</si>
  <si>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</si>
  <si>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</si>
  <si>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</si>
  <si>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</si>
  <si>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</si>
  <si>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</si>
  <si>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</si>
  <si>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</si>
  <si>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</si>
  <si>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</si>
  <si>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</si>
  <si>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</si>
  <si>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</si>
  <si>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</si>
  <si>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</si>
  <si>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</si>
  <si>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</si>
  <si>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</si>
  <si>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</si>
  <si>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</si>
  <si>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</si>
  <si>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</si>
  <si>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</si>
  <si>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</si>
  <si>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</si>
  <si>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</si>
  <si>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</si>
  <si>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</si>
  <si>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</si>
  <si>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</si>
  <si>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</si>
  <si>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</si>
  <si>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</si>
  <si>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</si>
  <si>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</si>
  <si>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</si>
  <si>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</si>
  <si>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</si>
  <si>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</si>
  <si>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</si>
  <si>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</si>
  <si>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</si>
  <si>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</si>
  <si>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</si>
  <si>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</si>
  <si>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</si>
  <si>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</si>
  <si>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</si>
  <si>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</si>
  <si>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</si>
  <si>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</si>
  <si>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</si>
  <si>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</si>
  <si>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</si>
  <si>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</si>
  <si>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</si>
  <si>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</si>
  <si>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</si>
  <si>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</si>
  <si>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</si>
  <si>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</si>
  <si>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</si>
  <si>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</si>
  <si>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</si>
  <si>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</si>
  <si>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</si>
  <si>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</si>
  <si>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</si>
  <si>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</si>
  <si>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</si>
  <si>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</si>
  <si>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</si>
  <si>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</si>
  <si>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</si>
  <si>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</si>
  <si>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</si>
  <si>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</si>
  <si>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</si>
  <si>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</si>
  <si>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</si>
  <si>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</si>
  <si>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</si>
  <si>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</si>
  <si>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</si>
  <si>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</si>
  <si>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</si>
  <si>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</si>
  <si>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</si>
  <si>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</si>
  <si>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</si>
  <si>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</si>
  <si>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</si>
  <si>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</si>
  <si>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</si>
  <si>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</si>
  <si>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</si>
  <si>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</si>
  <si>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</si>
  <si>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</si>
  <si>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</si>
  <si>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</si>
  <si>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</si>
  <si>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</si>
  <si>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</si>
  <si>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</si>
  <si>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</si>
  <si>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</si>
  <si>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</si>
  <si>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</si>
  <si>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</si>
  <si>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</si>
  <si>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</si>
  <si>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</si>
  <si>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</si>
  <si>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</si>
  <si>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</si>
  <si>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</si>
  <si>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</si>
  <si>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</si>
  <si>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</si>
  <si>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</si>
  <si>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</si>
  <si>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</si>
  <si>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</si>
  <si>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</si>
  <si>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</si>
  <si>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</si>
  <si>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</si>
  <si>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</si>
  <si>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</si>
  <si>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</si>
  <si>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</si>
  <si>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</si>
  <si>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</si>
  <si>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</si>
  <si>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</si>
  <si>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</si>
  <si>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</si>
  <si>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</si>
  <si>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</si>
  <si>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</si>
  <si>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</si>
  <si>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</si>
  <si>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</si>
  <si>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</si>
  <si>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</si>
  <si>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</si>
  <si>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</si>
  <si>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</si>
  <si>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</si>
  <si>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</si>
  <si>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</si>
  <si>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</si>
  <si>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</si>
  <si>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</si>
  <si>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</si>
  <si>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</si>
  <si>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</si>
  <si>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</si>
  <si>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</si>
  <si>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</si>
  <si>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</si>
  <si>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</si>
  <si>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</si>
  <si>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</si>
  <si>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</si>
  <si>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</si>
  <si>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</si>
  <si>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</si>
  <si>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</si>
  <si>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</si>
  <si>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</si>
  <si>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</si>
  <si>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</si>
  <si>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</si>
  <si>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</si>
  <si>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</si>
  <si>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</si>
  <si>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</si>
  <si>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</si>
  <si>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</si>
  <si>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</si>
  <si>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</si>
  <si>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</si>
  <si>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</si>
  <si>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</si>
  <si>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</si>
  <si>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</si>
  <si>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</si>
  <si>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</si>
  <si>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</si>
  <si>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</si>
  <si>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</si>
  <si>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</si>
  <si>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</si>
  <si>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</si>
  <si>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</si>
  <si>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</si>
  <si>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</si>
  <si>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</si>
  <si>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</si>
  <si>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</si>
  <si>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</si>
  <si>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</si>
  <si>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</si>
  <si>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</si>
  <si>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</si>
  <si>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</si>
  <si>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</si>
  <si>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</si>
  <si>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</si>
  <si>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</si>
  <si>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</si>
  <si>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</si>
  <si>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</si>
  <si>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</si>
  <si>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</si>
  <si>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</si>
  <si>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</si>
  <si>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</si>
  <si>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</si>
  <si>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</si>
  <si>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</si>
  <si>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</si>
  <si>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</si>
  <si>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</si>
  <si>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</si>
  <si>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</si>
  <si>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</si>
  <si>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</si>
  <si>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</si>
  <si>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</si>
  <si>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</si>
  <si>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</si>
  <si>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</si>
  <si>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</si>
  <si>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</si>
  <si>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</si>
  <si>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</si>
  <si>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</si>
  <si>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</si>
  <si>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</si>
  <si>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</si>
  <si>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</si>
  <si>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</si>
  <si>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</si>
  <si>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</si>
  <si>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</si>
  <si>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</si>
  <si>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</si>
  <si>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</si>
  <si>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</si>
  <si>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</si>
  <si>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</si>
  <si>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</si>
  <si>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</si>
  <si>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</si>
  <si>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</si>
  <si>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</si>
  <si>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</si>
  <si>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</si>
  <si>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</si>
  <si>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</si>
  <si>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</si>
  <si>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</si>
  <si>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</si>
  <si>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</si>
  <si>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</si>
  <si>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</si>
  <si>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</si>
  <si>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</si>
  <si>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</si>
  <si>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</si>
  <si>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</si>
  <si>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</si>
  <si>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</si>
  <si>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</si>
  <si>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</si>
  <si>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</si>
  <si>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</si>
  <si>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</si>
  <si>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</si>
  <si>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</si>
  <si>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</si>
  <si>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</si>
  <si>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</si>
  <si>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</si>
  <si>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</si>
  <si>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</si>
  <si>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</si>
  <si>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</si>
  <si>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</si>
  <si>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</si>
  <si>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</si>
  <si>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</si>
  <si>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</si>
  <si>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</si>
  <si>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</si>
  <si>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</si>
  <si>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</si>
  <si>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</si>
  <si>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</si>
  <si>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</si>
  <si>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</si>
  <si>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</si>
  <si>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</si>
  <si>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</si>
  <si>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</si>
  <si>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</si>
  <si>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</si>
  <si>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</si>
  <si>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</si>
  <si>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</si>
  <si>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</si>
  <si>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</si>
  <si>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</si>
  <si>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</si>
  <si>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</si>
  <si>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</si>
  <si>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</si>
  <si>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</si>
  <si>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</si>
  <si>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</si>
  <si>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</si>
  <si>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</si>
  <si>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</si>
  <si>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</si>
  <si>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</si>
  <si>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</si>
  <si>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</si>
  <si>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</si>
  <si>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</si>
  <si>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</si>
  <si>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</si>
  <si>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</si>
  <si>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</si>
  <si>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</si>
  <si>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</si>
  <si>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</si>
  <si>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</si>
  <si>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</si>
  <si>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</si>
  <si>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</si>
  <si>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</si>
  <si>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</si>
  <si>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</si>
  <si>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</si>
  <si>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</si>
  <si>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</si>
  <si>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</si>
  <si>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</si>
  <si>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</si>
  <si>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</si>
  <si>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</si>
  <si>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</si>
  <si>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</si>
  <si>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</si>
  <si>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</si>
  <si>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</si>
  <si>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</si>
  <si>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</si>
  <si>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</si>
  <si>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</si>
  <si>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</si>
  <si>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</si>
  <si>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</si>
  <si>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</si>
  <si>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</si>
  <si>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</si>
  <si>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</si>
  <si>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</si>
  <si>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</si>
  <si>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</si>
  <si>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</si>
  <si>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</si>
  <si>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</si>
  <si>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</si>
  <si>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</si>
  <si>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</si>
  <si>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</si>
  <si>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</si>
  <si>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</si>
  <si>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</si>
  <si>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</si>
  <si>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</si>
  <si>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</si>
  <si>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</si>
  <si>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</si>
  <si>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</si>
  <si>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</si>
  <si>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</si>
  <si>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</si>
  <si>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</si>
  <si>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</si>
  <si>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</si>
  <si>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</si>
  <si>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</si>
  <si>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</si>
  <si>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</si>
  <si>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</si>
  <si>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</si>
  <si>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</si>
  <si>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</si>
  <si>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</si>
  <si>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</si>
  <si>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</si>
  <si>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</si>
  <si>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</si>
  <si>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</si>
  <si>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</si>
  <si>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</si>
  <si>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</si>
  <si>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</si>
  <si>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</si>
  <si>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</si>
  <si>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</si>
  <si>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</si>
  <si>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</si>
  <si>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</si>
  <si>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</si>
  <si>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</si>
  <si>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</si>
  <si>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</si>
  <si>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</si>
  <si>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</si>
  <si>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</si>
  <si>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</si>
  <si>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</si>
  <si>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</si>
  <si>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</si>
  <si>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</si>
  <si>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</si>
  <si>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</si>
  <si>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</si>
  <si>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</si>
  <si>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</si>
  <si>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</si>
  <si>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</si>
  <si>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</si>
  <si>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</si>
  <si>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</si>
  <si>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</si>
  <si>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</si>
  <si>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</si>
  <si>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</si>
  <si>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</si>
  <si>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</si>
  <si>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</si>
  <si>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</si>
  <si>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</si>
  <si>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</si>
  <si>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</si>
  <si>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</si>
  <si>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</si>
  <si>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</si>
  <si>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</si>
  <si>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</si>
  <si>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</si>
  <si>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</si>
  <si>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</si>
  <si>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</si>
  <si>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</si>
  <si>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</si>
  <si>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</si>
  <si>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</si>
  <si>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</si>
  <si>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</si>
  <si>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</si>
  <si>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</si>
  <si>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</si>
  <si>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</si>
  <si>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</si>
  <si>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</si>
  <si>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</si>
  <si>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</si>
  <si>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</si>
  <si>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</si>
  <si>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</si>
  <si>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</si>
  <si>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</si>
  <si>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</si>
  <si>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</si>
  <si>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</si>
  <si>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</si>
  <si>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</si>
  <si>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</si>
  <si>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</si>
  <si>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</si>
  <si>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</si>
  <si>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</si>
  <si>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</si>
  <si>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</si>
  <si>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</si>
  <si>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</si>
  <si>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</si>
  <si>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</si>
  <si>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</si>
  <si>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</si>
  <si>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</si>
  <si>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</si>
  <si>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</si>
  <si>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</si>
  <si>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</si>
  <si>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</si>
  <si>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</si>
  <si>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</si>
  <si>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</si>
  <si>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</si>
  <si>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</si>
  <si>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</si>
  <si>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</si>
  <si>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</si>
  <si>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</si>
  <si>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</si>
  <si>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</si>
  <si>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</si>
  <si>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</si>
  <si>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</si>
  <si>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</si>
  <si>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</si>
  <si>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</si>
  <si>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</si>
  <si>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</si>
  <si>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</si>
  <si>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</si>
  <si>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</si>
  <si>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</si>
  <si>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</si>
  <si>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</si>
  <si>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</si>
  <si>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</si>
  <si>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</si>
  <si>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</si>
  <si>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</si>
  <si>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</si>
  <si>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</si>
  <si>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</si>
  <si>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</si>
  <si>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</si>
  <si>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</si>
  <si>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</si>
  <si>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</si>
  <si>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</si>
  <si>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</si>
  <si>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</si>
  <si>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</si>
  <si>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</si>
  <si>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</si>
  <si>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</si>
  <si>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</si>
  <si>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</si>
  <si>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</si>
  <si>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</si>
  <si>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</si>
  <si>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</si>
  <si>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</si>
  <si>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</si>
  <si>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</si>
  <si>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</si>
  <si>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</si>
  <si>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</si>
  <si>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</si>
  <si>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</si>
  <si>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</si>
  <si>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</si>
  <si>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</si>
  <si>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</si>
  <si>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</si>
  <si>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</si>
  <si>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</si>
  <si>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</si>
  <si>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</si>
  <si>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</si>
  <si>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</si>
  <si>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</si>
  <si>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</si>
  <si>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</si>
  <si>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</si>
  <si>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</si>
  <si>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</si>
  <si>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</si>
  <si>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</si>
  <si>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</si>
  <si>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</si>
  <si>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</si>
  <si>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</si>
  <si>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</si>
  <si>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</si>
  <si>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</si>
  <si>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</si>
  <si>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</si>
  <si>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</si>
  <si>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</si>
  <si>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</si>
  <si>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</si>
  <si>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</si>
  <si>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</si>
  <si>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</si>
  <si>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</si>
  <si>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</si>
  <si>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</si>
  <si>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</si>
  <si>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</si>
  <si>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</si>
  <si>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</si>
  <si>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</si>
  <si>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</si>
  <si>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</si>
  <si>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</si>
  <si>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</si>
  <si>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</si>
  <si>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</si>
  <si>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</si>
  <si>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</si>
  <si>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</si>
  <si>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</si>
  <si>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</si>
  <si>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</si>
  <si>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</si>
  <si>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</si>
  <si>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</si>
  <si>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</si>
  <si>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</si>
  <si>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</si>
  <si>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</si>
  <si>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</si>
  <si>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</si>
  <si>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</si>
  <si>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</si>
  <si>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</si>
  <si>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</si>
  <si>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</si>
  <si>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</si>
  <si>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</si>
  <si>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</si>
  <si>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</si>
  <si>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</si>
  <si>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</si>
  <si>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</si>
  <si>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</si>
  <si>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</si>
  <si>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</si>
  <si>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</si>
  <si>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</si>
  <si>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</si>
  <si>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</si>
  <si>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</si>
  <si>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</si>
  <si>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</si>
  <si>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</si>
  <si>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</si>
  <si>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</si>
  <si>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</si>
  <si>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</si>
  <si>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</si>
  <si>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</si>
  <si>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</si>
  <si>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</si>
  <si>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</si>
  <si>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</si>
  <si>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</si>
  <si>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</si>
  <si>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</si>
  <si>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</si>
  <si>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</si>
  <si>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</si>
  <si>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</si>
  <si>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</si>
  <si>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</si>
  <si>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</si>
  <si>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</si>
  <si>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</si>
  <si>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</si>
  <si>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</si>
  <si>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</si>
  <si>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</si>
  <si>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</si>
  <si>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</si>
  <si>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</si>
  <si>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</si>
  <si>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</si>
  <si>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</si>
  <si>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</si>
  <si>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</si>
  <si>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</si>
  <si>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</si>
  <si>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</si>
  <si>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</si>
  <si>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</si>
  <si>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</si>
  <si>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</si>
  <si>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</si>
  <si>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</si>
  <si>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</si>
  <si>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</si>
  <si>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</si>
  <si>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</si>
  <si>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</si>
  <si>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</si>
  <si>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</si>
  <si>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</si>
  <si>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</si>
  <si>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</si>
  <si>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</si>
  <si>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</si>
  <si>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</si>
  <si>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</si>
  <si>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</si>
  <si>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</si>
  <si>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</si>
  <si>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</si>
  <si>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</si>
  <si>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</si>
  <si>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</si>
  <si>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</si>
  <si>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</si>
  <si>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</si>
  <si>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</si>
  <si>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</si>
  <si>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</si>
  <si>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</si>
  <si>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</si>
  <si>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</si>
  <si>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</si>
  <si>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</si>
  <si>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</si>
  <si>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</si>
  <si>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</si>
  <si>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</si>
  <si>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</si>
  <si>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</si>
  <si>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</si>
  <si>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</si>
  <si>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</si>
  <si>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</si>
  <si>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</si>
  <si>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</si>
  <si>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</si>
  <si>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</si>
  <si>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</si>
  <si>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</si>
  <si>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</si>
  <si>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</si>
  <si>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</si>
  <si>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</si>
  <si>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</si>
  <si>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</si>
  <si>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</si>
  <si>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</si>
  <si>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</si>
  <si>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</si>
  <si>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</si>
  <si>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</si>
  <si>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</si>
  <si>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</si>
  <si>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</si>
  <si>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</si>
  <si>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</si>
  <si>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</si>
  <si>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</si>
  <si>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</si>
  <si>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</si>
  <si>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</si>
  <si>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</si>
  <si>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</si>
  <si>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</si>
  <si>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</si>
  <si>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</si>
  <si>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</si>
  <si>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</si>
  <si>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</si>
  <si>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</si>
  <si>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</si>
  <si>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</si>
  <si>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</si>
  <si>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</si>
  <si>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</si>
  <si>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</si>
  <si>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</si>
  <si>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</si>
  <si>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</si>
  <si>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</si>
  <si>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</si>
  <si>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</si>
  <si>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</si>
  <si>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</si>
  <si>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</si>
  <si>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</si>
  <si>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</si>
  <si>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</si>
  <si>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</si>
  <si>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</si>
  <si>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</si>
  <si>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</si>
  <si>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</si>
  <si>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</si>
  <si>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</si>
  <si>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</si>
  <si>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</si>
  <si>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</si>
  <si>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</si>
  <si>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</si>
  <si>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</si>
  <si>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</si>
  <si>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</si>
  <si>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</si>
  <si>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</si>
  <si>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</si>
  <si>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</si>
  <si>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</si>
  <si>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</si>
  <si>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</si>
  <si>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</si>
  <si>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</si>
  <si>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</si>
  <si>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</si>
  <si>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</si>
  <si>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</si>
  <si>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</si>
  <si>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</si>
  <si>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</si>
  <si>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</si>
  <si>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</si>
  <si>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</si>
  <si>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</si>
  <si>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</si>
  <si>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</si>
  <si>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</si>
  <si>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</si>
  <si>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</si>
  <si>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</si>
  <si>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</si>
  <si>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</si>
  <si>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</si>
  <si>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</si>
  <si>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</si>
  <si>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</si>
  <si>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</si>
  <si>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</si>
  <si>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</si>
  <si>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</si>
  <si>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</si>
  <si>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</si>
  <si>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</si>
  <si>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</si>
  <si>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</si>
  <si>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</si>
  <si>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</si>
  <si>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</si>
  <si>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</si>
  <si>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</si>
  <si>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</si>
  <si>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</si>
  <si>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</si>
  <si>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</si>
  <si>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</si>
  <si>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</si>
  <si>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</si>
  <si>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</si>
  <si>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</si>
  <si>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</si>
  <si>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</si>
  <si>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</si>
  <si>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</si>
  <si>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</si>
  <si>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</si>
  <si>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</si>
  <si>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</si>
  <si>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</si>
  <si>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</si>
  <si>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</si>
  <si>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</si>
  <si>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</si>
  <si>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</si>
  <si>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</si>
  <si>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</si>
  <si>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</si>
  <si>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</si>
  <si>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</si>
  <si>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</si>
  <si>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</si>
  <si>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</si>
  <si>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</si>
  <si>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</si>
  <si>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</si>
  <si>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</si>
  <si>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</si>
  <si>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</si>
  <si>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</si>
  <si>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</si>
  <si>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</si>
  <si>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</si>
  <si>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</si>
  <si>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</si>
  <si>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</si>
  <si>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</si>
  <si>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</si>
  <si>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</si>
  <si>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</si>
  <si>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</si>
  <si>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</si>
  <si>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</si>
  <si>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</si>
  <si>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</si>
  <si>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</si>
  <si>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</si>
  <si>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</si>
  <si>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</si>
  <si>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</si>
  <si>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</si>
  <si>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</si>
  <si>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</si>
  <si>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</si>
  <si>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</si>
  <si>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</si>
  <si>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</si>
  <si>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</si>
  <si>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</si>
  <si>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</si>
  <si>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</si>
  <si>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</si>
  <si>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</si>
  <si>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</si>
  <si>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</si>
  <si>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</si>
  <si>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</si>
  <si>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</si>
  <si>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</si>
  <si>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</si>
  <si>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</si>
  <si>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</si>
  <si>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</si>
  <si>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</si>
  <si>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</si>
  <si>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</si>
  <si>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</si>
  <si>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</si>
  <si>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</si>
  <si>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</si>
  <si>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</si>
  <si>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</si>
  <si>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</si>
  <si>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</si>
  <si>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</si>
  <si>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</si>
  <si>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</si>
  <si>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</si>
  <si>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</si>
  <si>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</si>
  <si>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</si>
  <si>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</si>
  <si>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</si>
  <si>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</si>
  <si>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</si>
  <si>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</si>
  <si>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</si>
  <si>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</si>
  <si>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</si>
  <si>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</si>
  <si>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</si>
  <si>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</si>
  <si>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</si>
  <si>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</si>
  <si>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</si>
  <si>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</si>
  <si>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</si>
  <si>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</si>
  <si>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</si>
  <si>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</si>
  <si>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</si>
  <si>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</si>
  <si>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</si>
  <si>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</si>
  <si>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</si>
  <si>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</si>
  <si>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</si>
  <si>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</si>
  <si>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</si>
  <si>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</si>
  <si>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</si>
  <si>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</si>
  <si>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</si>
  <si>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</si>
  <si>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</si>
  <si>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</si>
  <si>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</si>
  <si>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</si>
  <si>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</si>
  <si>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</si>
  <si>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</si>
  <si>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</si>
  <si>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</si>
  <si>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</si>
  <si>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</si>
  <si>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</si>
  <si>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</si>
  <si>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</si>
  <si>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</si>
  <si>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</si>
  <si>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</si>
  <si>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</si>
  <si>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</si>
  <si>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</si>
  <si>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</si>
  <si>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</si>
  <si>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</si>
  <si>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</si>
  <si>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</si>
  <si>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</si>
  <si>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</si>
  <si>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</si>
  <si>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</si>
  <si>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</si>
  <si>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</si>
  <si>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</si>
  <si>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</si>
  <si>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</si>
  <si>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</si>
  <si>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</si>
  <si>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</si>
  <si>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</si>
  <si>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</si>
  <si>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</si>
  <si>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</si>
  <si>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</si>
  <si>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</si>
  <si>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</si>
  <si>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</si>
  <si>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</si>
  <si>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</si>
  <si>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</si>
  <si>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</si>
  <si>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</si>
  <si>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</si>
  <si>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</si>
  <si>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</si>
  <si>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</si>
  <si>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</si>
  <si>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</si>
  <si>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</si>
  <si>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</si>
  <si>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</si>
  <si>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</si>
  <si>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</si>
  <si>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</si>
  <si>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</si>
  <si>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</si>
  <si>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</si>
  <si>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</si>
  <si>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</si>
  <si>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</si>
  <si>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</si>
  <si>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</si>
  <si>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</si>
  <si>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</si>
  <si>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</si>
  <si>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</si>
  <si>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</si>
  <si>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</si>
  <si>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</si>
  <si>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</si>
  <si>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</si>
  <si>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</si>
  <si>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</si>
  <si>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</si>
  <si>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</si>
  <si>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</si>
  <si>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</si>
  <si>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</si>
  <si>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</si>
  <si>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</si>
  <si>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</si>
  <si>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</si>
  <si>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</si>
  <si>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</si>
  <si>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</si>
  <si>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</si>
  <si>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</si>
  <si>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</si>
  <si>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</si>
  <si>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</si>
  <si>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</si>
  <si>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</si>
  <si>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</si>
  <si>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</si>
  <si>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</si>
  <si>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</si>
  <si>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</si>
  <si>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</si>
  <si>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</si>
  <si>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</si>
  <si>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</si>
  <si>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</si>
  <si>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</si>
  <si>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</si>
  <si>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</si>
  <si>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</si>
  <si>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</si>
  <si>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</si>
  <si>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</si>
  <si>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</si>
  <si>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</si>
  <si>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</si>
  <si>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</si>
  <si>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</si>
  <si>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</si>
  <si>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</si>
  <si>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</si>
  <si>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</si>
  <si>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</si>
  <si>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</si>
  <si>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</si>
  <si>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</si>
  <si>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</si>
  <si>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</si>
  <si>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</si>
  <si>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</si>
  <si>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</si>
  <si>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</si>
  <si>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</si>
  <si>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</si>
  <si>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</si>
  <si>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</si>
  <si>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</si>
  <si>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</si>
  <si>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</si>
  <si>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</si>
  <si>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</si>
  <si>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</si>
  <si>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</si>
  <si>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</si>
  <si>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</si>
  <si>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</si>
  <si>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</si>
  <si>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</si>
  <si>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</si>
  <si>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</si>
  <si>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</si>
  <si>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</si>
  <si>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</si>
  <si>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</si>
  <si>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</si>
  <si>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</si>
  <si>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</si>
  <si>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</si>
  <si>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</si>
  <si>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</si>
  <si>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</si>
  <si>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</si>
  <si>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</si>
  <si>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</si>
  <si>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</si>
  <si>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</si>
  <si>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</si>
  <si>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</si>
  <si>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</si>
  <si>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</si>
  <si>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</si>
  <si>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</si>
  <si>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</si>
  <si>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</si>
  <si>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</si>
  <si>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</si>
  <si>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</si>
  <si>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</si>
  <si>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</si>
  <si>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</si>
  <si>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</si>
  <si>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</si>
  <si>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</si>
  <si>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</si>
  <si>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</si>
  <si>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</si>
  <si>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</si>
  <si>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</si>
  <si>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</si>
  <si>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</si>
  <si>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</si>
  <si>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</si>
  <si>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</si>
  <si>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</si>
  <si>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</si>
  <si>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</si>
  <si>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</si>
  <si>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</si>
  <si>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</si>
  <si>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</si>
  <si>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</si>
  <si>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</si>
  <si>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</si>
  <si>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</si>
  <si>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</si>
  <si>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</si>
  <si>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</si>
  <si>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</si>
  <si>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</si>
  <si>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</si>
  <si>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</si>
  <si>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</si>
  <si>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</si>
  <si>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</si>
  <si>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</si>
  <si>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</si>
  <si>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</si>
  <si>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</si>
  <si>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</si>
  <si>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</si>
  <si>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</si>
  <si>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</si>
  <si>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</si>
  <si>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</si>
  <si>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</si>
  <si>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</si>
  <si>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</si>
  <si>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</si>
  <si>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</si>
  <si>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</si>
  <si>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</si>
  <si>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</si>
  <si>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</si>
  <si>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</si>
  <si>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</si>
  <si>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</si>
  <si>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</si>
  <si>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</si>
  <si>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</si>
  <si>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</si>
  <si>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</si>
  <si>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</si>
  <si>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</si>
  <si>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</si>
  <si>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</si>
  <si>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</si>
  <si>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</si>
  <si>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</si>
  <si>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</si>
  <si>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</si>
  <si>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</si>
  <si>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</si>
  <si>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</si>
  <si>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</si>
  <si>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</si>
  <si>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</si>
  <si>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</si>
  <si>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</si>
  <si>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</si>
  <si>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</si>
  <si>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</si>
  <si>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</si>
  <si>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</si>
  <si>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</si>
  <si>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</si>
  <si>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</si>
  <si>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</si>
  <si>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</si>
  <si>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</si>
  <si>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</si>
  <si>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</si>
  <si>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</si>
  <si>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</si>
  <si>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</si>
  <si>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</si>
  <si>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</si>
  <si>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</si>
  <si>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</si>
  <si>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</si>
  <si>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</si>
  <si>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</si>
  <si>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</si>
  <si>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</si>
  <si>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</si>
  <si>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</si>
  <si>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</si>
  <si>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</si>
  <si>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</si>
  <si>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</si>
  <si>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</si>
  <si>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</si>
  <si>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</si>
  <si>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</si>
  <si>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</si>
  <si>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</si>
  <si>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</si>
  <si>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</si>
  <si>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</si>
  <si>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</si>
  <si>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</si>
  <si>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</si>
  <si>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</si>
  <si>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</si>
  <si>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</si>
  <si>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</si>
  <si>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</si>
  <si>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</si>
  <si>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</si>
  <si>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</si>
  <si>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</si>
  <si>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</si>
  <si>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</si>
  <si>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</si>
  <si>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</si>
  <si>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</si>
  <si>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</si>
  <si>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</si>
  <si>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</si>
  <si>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</si>
  <si>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</si>
  <si>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</si>
  <si>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</si>
  <si>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</si>
  <si>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</si>
  <si>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</si>
  <si>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</si>
  <si>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</si>
  <si>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</si>
  <si>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</si>
  <si>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</si>
  <si>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</si>
  <si>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</si>
  <si>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</si>
  <si>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</si>
  <si>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</si>
  <si>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</si>
  <si>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</si>
  <si>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</si>
  <si>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</si>
  <si>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</si>
  <si>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</si>
  <si>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</si>
  <si>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</si>
  <si>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</si>
  <si>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</si>
  <si>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</si>
  <si>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</si>
  <si>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</si>
  <si>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</si>
  <si>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</si>
  <si>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</si>
  <si>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</si>
  <si>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</si>
  <si>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</si>
  <si>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</si>
  <si>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</si>
  <si>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</si>
  <si>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</si>
  <si>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</si>
  <si>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</si>
  <si>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</si>
  <si>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</si>
  <si>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</si>
  <si>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</si>
  <si>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</si>
  <si>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</si>
  <si>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</si>
  <si>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</si>
  <si>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</si>
  <si>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</si>
  <si>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</si>
  <si>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</si>
  <si>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</si>
  <si>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</si>
  <si>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</si>
  <si>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</si>
  <si>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</si>
  <si>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</si>
  <si>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</si>
  <si>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</si>
  <si>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</si>
  <si>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</si>
  <si>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</si>
  <si>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</si>
  <si>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</si>
  <si>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</si>
  <si>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</si>
  <si>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</si>
  <si>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</si>
  <si>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</si>
  <si>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</si>
  <si>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</si>
  <si>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</si>
  <si>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</si>
  <si>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</si>
  <si>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</si>
  <si>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</si>
  <si>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</si>
  <si>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</si>
  <si>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</si>
  <si>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</si>
  <si>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</si>
  <si>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</si>
  <si>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</si>
  <si>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</si>
  <si>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</si>
  <si>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</si>
  <si>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</si>
  <si>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</si>
  <si>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</si>
  <si>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</si>
  <si>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</si>
  <si>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</si>
  <si>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</si>
  <si>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</si>
  <si>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</si>
  <si>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</si>
  <si>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</si>
  <si>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</si>
  <si>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</si>
  <si>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</si>
  <si>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</si>
  <si>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</si>
  <si>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</si>
  <si>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</si>
  <si>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</si>
  <si>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</si>
  <si>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</si>
  <si>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</si>
  <si>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</si>
  <si>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</si>
  <si>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</si>
  <si>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</si>
  <si>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</si>
  <si>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</si>
  <si>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</si>
  <si>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</si>
  <si>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</si>
  <si>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</si>
  <si>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</si>
  <si>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</si>
  <si>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</si>
  <si>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</si>
  <si>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</si>
  <si>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</si>
  <si>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</si>
  <si>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</si>
  <si>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</si>
  <si>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</si>
  <si>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</si>
  <si>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</si>
  <si>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</si>
  <si>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</si>
  <si>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</si>
  <si>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</si>
  <si>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</si>
  <si>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</si>
  <si>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</si>
  <si>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</si>
  <si>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</si>
  <si>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</si>
  <si>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</si>
  <si>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</si>
  <si>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</si>
  <si>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</si>
  <si>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</si>
  <si>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</si>
  <si>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</si>
  <si>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</si>
  <si>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</si>
  <si>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</si>
  <si>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</si>
  <si>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</si>
  <si>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</si>
  <si>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</si>
  <si>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</si>
  <si>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</si>
  <si>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</si>
  <si>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</si>
  <si>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</si>
  <si>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</si>
  <si>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</si>
  <si>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</si>
  <si>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</si>
  <si>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</si>
  <si>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</si>
  <si>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</si>
  <si>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</si>
  <si>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</si>
  <si>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</si>
  <si>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</si>
  <si>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</si>
  <si>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</si>
  <si>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</si>
  <si>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</si>
  <si>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</si>
  <si>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</si>
  <si>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</si>
  <si>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</si>
  <si>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</si>
  <si>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</si>
  <si>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</si>
  <si>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</si>
  <si>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</si>
  <si>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</si>
  <si>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</si>
  <si>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</si>
  <si>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</si>
  <si>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</si>
  <si>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</si>
  <si>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</si>
  <si>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</si>
  <si>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</si>
  <si>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</si>
  <si>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</si>
  <si>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</si>
  <si>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</si>
  <si>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</si>
  <si>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</si>
  <si>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</si>
  <si>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</si>
  <si>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</si>
  <si>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</si>
  <si>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</si>
  <si>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</si>
  <si>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</si>
  <si>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</si>
  <si>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</si>
  <si>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</si>
  <si>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</si>
  <si>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</si>
  <si>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</si>
  <si>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</si>
  <si>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</si>
  <si>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</si>
  <si>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</si>
  <si>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</si>
  <si>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</si>
  <si>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</si>
  <si>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</si>
  <si>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</si>
  <si>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</si>
  <si>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</si>
  <si>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</si>
  <si>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</si>
  <si>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</si>
  <si>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</si>
  <si>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</si>
  <si>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</si>
  <si>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</si>
  <si>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</si>
  <si>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</si>
  <si>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</si>
  <si>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</si>
  <si>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</si>
  <si>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</si>
  <si>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</si>
  <si>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</si>
  <si>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</si>
  <si>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</si>
  <si>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</si>
  <si>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</si>
  <si>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</si>
  <si>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</si>
  <si>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</si>
  <si>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</si>
  <si>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</si>
  <si>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</si>
  <si>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</si>
  <si>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</si>
  <si>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</si>
  <si>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</si>
  <si>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</si>
  <si>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</si>
  <si>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</si>
  <si>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</si>
  <si>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</si>
  <si>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</si>
  <si>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</si>
  <si>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</si>
  <si>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</si>
  <si>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</si>
  <si>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</si>
  <si>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</si>
  <si>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</si>
  <si>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</si>
  <si>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</si>
  <si>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</si>
  <si>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</si>
  <si>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</si>
  <si>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</si>
  <si>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</si>
  <si>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</si>
  <si>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</si>
  <si>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</si>
  <si>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</si>
  <si>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</si>
  <si>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</si>
  <si>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</si>
  <si>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</si>
  <si>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</si>
  <si>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</si>
  <si>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</si>
  <si>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</si>
  <si>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</si>
  <si>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</si>
  <si>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</si>
  <si>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</si>
  <si>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</si>
  <si>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</si>
  <si>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</si>
  <si>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</si>
  <si>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</si>
  <si>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</si>
  <si>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</si>
  <si>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</si>
  <si>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</si>
  <si>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</si>
  <si>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</si>
  <si>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</si>
  <si>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</si>
  <si>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</si>
  <si>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</si>
  <si>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</si>
  <si>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</si>
  <si>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</si>
  <si>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</si>
  <si>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</si>
  <si>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</si>
  <si>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</si>
  <si>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</si>
  <si>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</si>
  <si>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</si>
  <si>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</si>
  <si>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</si>
  <si>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</si>
  <si>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</si>
  <si>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</si>
  <si>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</si>
  <si>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</si>
  <si>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</si>
  <si>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</si>
  <si>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</si>
  <si>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</si>
  <si>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</si>
  <si>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</si>
  <si>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</si>
  <si>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</si>
  <si>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</si>
  <si>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</si>
  <si>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</si>
  <si>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</si>
  <si>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</si>
  <si>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</si>
  <si>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</si>
  <si>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</si>
  <si>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</si>
  <si>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</si>
  <si>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</si>
  <si>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</si>
  <si>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</si>
  <si>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</si>
  <si>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</si>
  <si>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</si>
  <si>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</si>
  <si>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</si>
  <si>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</si>
  <si>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</si>
  <si>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</si>
  <si>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</si>
  <si>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</si>
  <si>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</si>
  <si>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</si>
  <si>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</si>
  <si>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</si>
  <si>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</si>
  <si>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</si>
  <si>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</si>
  <si>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</si>
  <si>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</si>
  <si>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</si>
  <si>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</si>
  <si>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</si>
  <si>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</si>
  <si>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</si>
  <si>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</si>
  <si>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</si>
  <si>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</si>
  <si>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</si>
  <si>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</si>
  <si>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</si>
  <si>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</si>
  <si>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</si>
  <si>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</si>
  <si>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</si>
  <si>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</si>
  <si>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</si>
  <si>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</si>
  <si>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</si>
  <si>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</si>
  <si>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</si>
  <si>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</si>
  <si>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</si>
  <si>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</si>
  <si>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</si>
  <si>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</si>
  <si>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</si>
  <si>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</si>
  <si>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</si>
  <si>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</si>
  <si>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</si>
  <si>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</si>
  <si>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</si>
  <si>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</si>
  <si>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</si>
  <si>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</si>
  <si>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</si>
  <si>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</si>
  <si>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</si>
  <si>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</si>
  <si>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</si>
  <si>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</si>
  <si>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</si>
  <si>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</si>
  <si>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</si>
  <si>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</si>
  <si>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</si>
  <si>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</si>
  <si>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</si>
  <si>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</si>
  <si>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</si>
  <si>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</si>
  <si>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</si>
  <si>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</si>
  <si>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</si>
  <si>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</si>
  <si>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</si>
  <si>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</si>
  <si>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</si>
  <si>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</si>
  <si>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</si>
  <si>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</si>
  <si>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</si>
  <si>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</si>
  <si>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</si>
  <si>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</si>
  <si>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</si>
  <si>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</si>
  <si>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</si>
  <si>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</si>
  <si>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</si>
  <si>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</si>
  <si>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</si>
  <si>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</si>
  <si>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</si>
  <si>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</si>
  <si>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</si>
  <si>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</si>
  <si>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</si>
  <si>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</si>
  <si>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</si>
  <si>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</si>
  <si>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</si>
  <si>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</si>
  <si>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</si>
  <si>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</si>
  <si>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</si>
  <si>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</si>
  <si>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</si>
  <si>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</si>
  <si>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</si>
  <si>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</si>
  <si>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</si>
  <si>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</si>
  <si>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</si>
  <si>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</si>
  <si>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</si>
  <si>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</si>
  <si>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</si>
  <si>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</si>
  <si>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</si>
  <si>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</si>
  <si>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</si>
  <si>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</si>
  <si>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</si>
  <si>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</si>
  <si>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</si>
  <si>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</si>
  <si>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</si>
  <si>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</si>
  <si>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</si>
  <si>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</si>
  <si>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</si>
  <si>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</si>
  <si>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</si>
  <si>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</si>
  <si>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</si>
  <si>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</si>
  <si>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</si>
  <si>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</si>
  <si>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</si>
  <si>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</si>
  <si>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</si>
  <si>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</si>
  <si>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</si>
  <si>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</si>
  <si>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</si>
  <si>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</si>
  <si>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</si>
  <si>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</si>
  <si>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</si>
  <si>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</si>
  <si>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</si>
  <si>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</si>
  <si>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</si>
  <si>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</si>
  <si>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</si>
  <si>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</si>
  <si>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</si>
  <si>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</si>
  <si>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</si>
  <si>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</si>
  <si>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</si>
  <si>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</si>
  <si>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</si>
  <si>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</si>
  <si>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</si>
  <si>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</si>
  <si>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</si>
  <si>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</si>
  <si>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</si>
  <si>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</si>
  <si>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</si>
  <si>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</si>
  <si>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</si>
  <si>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</si>
  <si>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</si>
  <si>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</si>
  <si>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</si>
  <si>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</si>
  <si>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</si>
  <si>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</si>
  <si>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</si>
  <si>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</si>
  <si>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</si>
  <si>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</si>
  <si>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</si>
  <si>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</si>
  <si>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</si>
  <si>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</si>
  <si>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</si>
  <si>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</si>
  <si>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</si>
  <si>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</si>
  <si>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</si>
  <si>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</si>
  <si>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</si>
  <si>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</si>
  <si>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</si>
  <si>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</si>
  <si>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</si>
  <si>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</si>
  <si>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</si>
  <si>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</si>
  <si>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</si>
  <si>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</si>
  <si>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</si>
  <si>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</si>
  <si>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</si>
  <si>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</si>
  <si>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</si>
  <si>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</si>
  <si>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</si>
  <si>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</si>
  <si>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</si>
  <si>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</si>
  <si>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</si>
  <si>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</si>
  <si>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</si>
  <si>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</si>
  <si>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</si>
  <si>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</si>
  <si>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</si>
  <si>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</si>
  <si>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</si>
  <si>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</si>
  <si>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</si>
  <si>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</si>
  <si>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</si>
  <si>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</si>
  <si>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</si>
  <si>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</si>
  <si>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</si>
  <si>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</si>
  <si>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</si>
  <si>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</si>
  <si>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</si>
  <si>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</si>
  <si>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</si>
  <si>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</si>
  <si>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</si>
  <si>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</si>
  <si>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</si>
  <si>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</si>
  <si>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</si>
  <si>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</si>
  <si>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</si>
  <si>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</si>
  <si>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</si>
  <si>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</si>
  <si>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</si>
  <si>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</si>
  <si>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</si>
  <si>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</si>
  <si>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</si>
  <si>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</si>
  <si>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</si>
  <si>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</si>
  <si>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</si>
  <si>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</si>
  <si>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</si>
  <si>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</si>
  <si>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</si>
  <si>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</si>
  <si>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</si>
  <si>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</si>
  <si>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</si>
  <si>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</si>
  <si>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</si>
  <si>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</si>
  <si>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</si>
  <si>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</si>
  <si>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</si>
  <si>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</si>
  <si>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</si>
  <si>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</si>
  <si>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</si>
  <si>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</si>
  <si>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</si>
  <si>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</si>
  <si>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</si>
  <si>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</si>
  <si>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</si>
  <si>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</si>
  <si>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</si>
  <si>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</si>
  <si>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</si>
  <si>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</si>
  <si>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</si>
  <si>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</si>
  <si>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</si>
  <si>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</si>
  <si>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</si>
  <si>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</si>
  <si>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</si>
  <si>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</si>
  <si>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</si>
  <si>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</si>
  <si>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</si>
  <si>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</si>
  <si>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</si>
  <si>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</si>
  <si>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</si>
  <si>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</si>
  <si>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</si>
  <si>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</si>
  <si>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</si>
  <si>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</si>
  <si>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</si>
  <si>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</si>
  <si>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</si>
  <si>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</si>
  <si>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</si>
  <si>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</si>
  <si>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</si>
  <si>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</si>
  <si>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</si>
  <si>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</si>
  <si>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</si>
  <si>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</si>
  <si>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</si>
  <si>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</si>
  <si>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</si>
  <si>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</si>
  <si>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</si>
  <si>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</si>
  <si>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</si>
  <si>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</si>
  <si>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</si>
  <si>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</si>
  <si>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</si>
  <si>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</si>
  <si>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</si>
  <si>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</si>
  <si>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</si>
  <si>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</si>
  <si>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</si>
  <si>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</si>
  <si>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</si>
  <si>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</si>
  <si>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</si>
  <si>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</si>
  <si>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</si>
  <si>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</si>
  <si>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</si>
  <si>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</si>
  <si>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</si>
  <si>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</si>
  <si>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</si>
  <si>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</si>
  <si>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</si>
  <si>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</si>
  <si>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</si>
  <si>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</si>
  <si>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</si>
  <si>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</si>
  <si>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</si>
  <si>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</si>
  <si>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</si>
  <si>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</si>
  <si>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</si>
  <si>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</si>
  <si>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</si>
  <si>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</si>
  <si>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</si>
  <si>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</si>
  <si>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</si>
  <si>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</si>
  <si>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</si>
  <si>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</si>
  <si>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</si>
  <si>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</si>
  <si>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</si>
  <si>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</si>
  <si>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</si>
  <si>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</si>
  <si>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</si>
  <si>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</si>
  <si>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</si>
  <si>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</si>
  <si>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</si>
  <si>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</si>
  <si>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</si>
  <si>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</si>
  <si>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</si>
  <si>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</si>
  <si>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</si>
  <si>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</si>
  <si>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</si>
  <si>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</si>
  <si>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</si>
  <si>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</si>
  <si>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</si>
  <si>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</si>
  <si>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</si>
  <si>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</si>
  <si>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</si>
  <si>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</si>
  <si>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</si>
  <si>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</si>
  <si>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</si>
  <si>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</si>
  <si>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</si>
  <si>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</si>
  <si>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</si>
  <si>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</si>
  <si>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</si>
  <si>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</si>
  <si>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</si>
  <si>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</si>
  <si>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</si>
  <si>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</si>
  <si>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</si>
  <si>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</si>
  <si>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</si>
  <si>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</si>
  <si>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</si>
  <si>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</si>
  <si>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</si>
  <si>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</si>
  <si>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</si>
  <si>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</si>
  <si>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</si>
  <si>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</si>
  <si>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</si>
  <si>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</si>
  <si>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</si>
  <si>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</si>
  <si>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</si>
  <si>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</si>
  <si>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</si>
  <si>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</si>
  <si>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</si>
  <si>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</si>
  <si>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</si>
  <si>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</si>
  <si>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</si>
  <si>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</si>
  <si>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</si>
  <si>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</si>
  <si>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</si>
  <si>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</si>
  <si>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</si>
  <si>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</si>
  <si>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</si>
  <si>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</si>
  <si>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</si>
  <si>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</si>
  <si>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</si>
  <si>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</si>
  <si>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</si>
  <si>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</si>
  <si>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</si>
  <si>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</si>
  <si>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</si>
  <si>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</si>
  <si>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</si>
  <si>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</si>
  <si>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</si>
  <si>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</si>
  <si>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</si>
  <si>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</si>
  <si>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</si>
  <si>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</si>
  <si>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</si>
  <si>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</si>
  <si>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</si>
  <si>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</si>
  <si>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</si>
  <si>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</si>
  <si>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</si>
  <si>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</si>
  <si>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</si>
  <si>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</si>
  <si>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</si>
  <si>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</si>
  <si>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</si>
  <si>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</si>
  <si>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</si>
  <si>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</si>
  <si>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</si>
  <si>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</si>
  <si>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</si>
  <si>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</si>
  <si>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</si>
  <si>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</si>
  <si>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</si>
  <si>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</si>
  <si>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</si>
  <si>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</si>
  <si>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</si>
  <si>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</si>
  <si>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</si>
  <si>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</si>
  <si>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</si>
  <si>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</si>
  <si>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</si>
  <si>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</si>
  <si>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</si>
  <si>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</si>
  <si>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</si>
  <si>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</si>
  <si>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</si>
  <si>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</si>
  <si>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</si>
  <si>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</si>
  <si>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</si>
  <si>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</si>
  <si>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</si>
  <si>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</si>
  <si>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</si>
  <si>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</si>
  <si>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</si>
  <si>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</si>
  <si>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</si>
  <si>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</si>
  <si>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</si>
  <si>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</si>
  <si>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</si>
  <si>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</si>
  <si>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</si>
  <si>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</si>
  <si>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</si>
  <si>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</si>
  <si>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</si>
  <si>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</si>
  <si>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</si>
  <si>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</si>
  <si>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</si>
  <si>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</si>
  <si>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</si>
  <si>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</si>
  <si>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</si>
  <si>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</si>
  <si>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</si>
  <si>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</si>
  <si>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</si>
  <si>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</si>
  <si>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</si>
  <si>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</si>
  <si>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</si>
  <si>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</si>
  <si>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</si>
  <si>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</si>
  <si>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</si>
  <si>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</si>
  <si>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</si>
  <si>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</si>
  <si>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</si>
  <si>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</si>
  <si>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</si>
  <si>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</si>
  <si>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</si>
  <si>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</si>
  <si>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</si>
  <si>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</si>
  <si>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</si>
  <si>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</si>
  <si>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</si>
  <si>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</si>
  <si>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</si>
  <si>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</si>
  <si>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</si>
  <si>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</si>
  <si>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</si>
  <si>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</si>
  <si>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</si>
  <si>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</si>
  <si>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</si>
  <si>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</si>
  <si>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</si>
  <si>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</si>
  <si>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</si>
  <si>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</si>
  <si>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</si>
  <si>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</si>
  <si>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</si>
  <si>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</si>
  <si>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</si>
  <si>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</si>
  <si>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</si>
  <si>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</si>
  <si>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</si>
  <si>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</si>
  <si>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</si>
  <si>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</si>
  <si>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</si>
  <si>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</si>
  <si>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</si>
  <si>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</si>
  <si>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</si>
  <si>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</si>
  <si>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</si>
  <si>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</si>
  <si>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</si>
  <si>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</si>
  <si>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</si>
  <si>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</si>
  <si>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</si>
  <si>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</si>
  <si>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</si>
  <si>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</si>
  <si>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</si>
  <si>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</si>
  <si>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</si>
  <si>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</si>
  <si>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</si>
  <si>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</si>
  <si>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</si>
  <si>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</si>
  <si>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</si>
  <si>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</si>
  <si>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</si>
  <si>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</si>
  <si>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</si>
  <si>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</si>
  <si>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</si>
  <si>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</si>
  <si>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</si>
  <si>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</si>
  <si>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</si>
  <si>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</si>
  <si>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</si>
  <si>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</si>
  <si>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</si>
  <si>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</si>
  <si>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</si>
  <si>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</si>
  <si>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</si>
  <si>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</si>
  <si>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</si>
  <si>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</si>
  <si>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</si>
  <si>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</si>
  <si>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</si>
  <si>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</si>
  <si>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</si>
  <si>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</si>
  <si>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</si>
  <si>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</si>
  <si>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</si>
  <si>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</si>
  <si>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</si>
  <si>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</si>
  <si>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</si>
  <si>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</si>
  <si>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</si>
  <si>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</si>
  <si>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</si>
  <si>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</si>
  <si>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</si>
  <si>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</si>
  <si>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</si>
  <si>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</si>
  <si>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</si>
  <si>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</si>
  <si>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</si>
  <si>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</si>
  <si>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</si>
  <si>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</si>
  <si>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</si>
  <si>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</si>
  <si>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</si>
  <si>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</si>
  <si>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</si>
  <si>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</si>
  <si>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</si>
  <si>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</si>
  <si>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</si>
  <si>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</si>
  <si>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</si>
  <si>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</si>
  <si>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</si>
  <si>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</si>
  <si>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</si>
  <si>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</si>
  <si>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</si>
  <si>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</si>
  <si>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</si>
  <si>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</si>
  <si>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</si>
  <si>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</si>
  <si>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</si>
  <si>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</si>
  <si>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</si>
  <si>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</si>
  <si>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</si>
  <si>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</si>
  <si>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</si>
  <si>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</si>
  <si>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</si>
  <si>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</si>
  <si>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</si>
  <si>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</si>
  <si>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</si>
  <si>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</si>
  <si>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</si>
  <si>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</si>
  <si>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</si>
  <si>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</si>
  <si>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</si>
  <si>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</si>
  <si>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</si>
  <si>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</si>
  <si>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</si>
  <si>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</si>
  <si>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</si>
  <si>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</si>
  <si>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</si>
  <si>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</si>
  <si>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</si>
  <si>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</si>
  <si>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</si>
  <si>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</si>
  <si>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</si>
  <si>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</si>
  <si>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</si>
  <si>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</si>
  <si>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</si>
  <si>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</si>
  <si>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</si>
  <si>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</si>
  <si>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</si>
  <si>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</si>
  <si>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</si>
  <si>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</si>
  <si>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</si>
  <si>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</si>
  <si>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</si>
  <si>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</si>
  <si>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</si>
  <si>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</si>
  <si>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</si>
  <si>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</si>
  <si>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</si>
  <si>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</si>
  <si>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</si>
  <si>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</si>
  <si>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</si>
  <si>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</si>
  <si>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</si>
  <si>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</si>
  <si>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</si>
  <si>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</si>
  <si>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</si>
  <si>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</si>
  <si>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</si>
  <si>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</si>
  <si>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</si>
  <si>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</si>
  <si>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</si>
  <si>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</si>
  <si>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</si>
  <si>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</si>
  <si>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</si>
  <si>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</si>
  <si>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</si>
  <si>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</si>
  <si>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</si>
  <si>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</si>
  <si>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</si>
  <si>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</si>
  <si>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</si>
  <si>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</si>
  <si>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</si>
  <si>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</si>
  <si>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</si>
  <si>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</si>
  <si>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</si>
  <si>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</si>
  <si>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</si>
  <si>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</si>
  <si>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</si>
  <si>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</si>
  <si>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</si>
  <si>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</si>
  <si>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</si>
  <si>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</si>
  <si>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</si>
  <si>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</si>
  <si>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</si>
  <si>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</si>
  <si>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</si>
  <si>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</si>
  <si>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</si>
  <si>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</si>
  <si>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</si>
  <si>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</si>
  <si>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</si>
  <si>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</si>
  <si>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</si>
  <si>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</si>
  <si>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</si>
  <si>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</si>
  <si>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</si>
  <si>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</si>
  <si>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</si>
  <si>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</si>
  <si>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</si>
  <si>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</si>
  <si>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</si>
  <si>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</si>
  <si>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</si>
  <si>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</si>
  <si>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</si>
  <si>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</si>
  <si>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</si>
  <si>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</si>
  <si>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</si>
  <si>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</si>
  <si>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</si>
  <si>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</si>
  <si>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</si>
  <si>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</si>
  <si>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</si>
  <si>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</si>
  <si>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</si>
  <si>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</si>
  <si>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</si>
  <si>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</si>
  <si>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</si>
  <si>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</si>
  <si>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</si>
  <si>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</si>
  <si>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</si>
  <si>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</si>
  <si>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</si>
  <si>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</si>
  <si>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</si>
  <si>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</si>
  <si>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</si>
  <si>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</si>
  <si>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</si>
  <si>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</si>
  <si>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</si>
  <si>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</si>
  <si>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</si>
  <si>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</si>
  <si>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</si>
  <si>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</si>
  <si>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</si>
  <si>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</si>
  <si>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</si>
  <si>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</si>
  <si>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</si>
  <si>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</si>
  <si>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</si>
  <si>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</si>
  <si>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</si>
  <si>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</si>
  <si>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</si>
  <si>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</si>
  <si>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</si>
  <si>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</si>
  <si>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</si>
  <si>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</si>
  <si>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</si>
  <si>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</si>
  <si>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</si>
  <si>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</si>
  <si>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</si>
  <si>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</si>
  <si>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</si>
  <si>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</si>
  <si>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</si>
  <si>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</si>
  <si>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</si>
  <si>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</si>
  <si>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</si>
  <si>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</si>
  <si>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</si>
  <si>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</si>
  <si>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</si>
  <si>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</si>
  <si>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</si>
  <si>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</si>
  <si>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</si>
  <si>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</si>
  <si>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</si>
  <si>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</si>
  <si>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</si>
  <si>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</si>
  <si>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</si>
  <si>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</si>
  <si>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</si>
  <si>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</si>
  <si>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</si>
  <si>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</si>
  <si>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</si>
  <si>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</si>
  <si>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</si>
  <si>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</si>
  <si>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</si>
  <si>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</si>
  <si>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</si>
  <si>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</si>
  <si>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</si>
  <si>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</si>
  <si>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</si>
  <si>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</si>
  <si>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</si>
  <si>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</si>
  <si>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</si>
  <si>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</si>
  <si>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</si>
  <si>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</si>
  <si>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</si>
  <si>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</si>
  <si>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</si>
  <si>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</si>
  <si>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</si>
  <si>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</si>
  <si>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</si>
  <si>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</si>
  <si>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</si>
  <si>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</si>
  <si>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</si>
  <si>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</si>
  <si>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</si>
  <si>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</si>
  <si>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</si>
  <si>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</si>
  <si>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</si>
  <si>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</si>
  <si>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</si>
  <si>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</si>
  <si>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</si>
  <si>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</si>
  <si>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</si>
  <si>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</si>
  <si>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</si>
  <si>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</si>
  <si>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</si>
  <si>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</si>
  <si>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</si>
  <si>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</si>
  <si>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</si>
  <si>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</si>
  <si>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</si>
  <si>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</si>
  <si>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</si>
  <si>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</si>
  <si>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</si>
  <si>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</si>
  <si>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</si>
  <si>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</si>
  <si>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</si>
  <si>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</si>
  <si>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</si>
  <si>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</si>
  <si>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</si>
  <si>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</si>
  <si>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</si>
  <si>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</si>
  <si>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</si>
  <si>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</si>
  <si>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</si>
  <si>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</si>
  <si>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</si>
  <si>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</si>
  <si>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</si>
  <si>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</si>
  <si>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</si>
  <si>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</si>
  <si>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</si>
  <si>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</si>
  <si>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</si>
  <si>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</si>
  <si>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</si>
  <si>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</si>
  <si>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</si>
  <si>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</si>
  <si>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</si>
  <si>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</si>
  <si>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</si>
  <si>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</si>
  <si>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</si>
  <si>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</si>
  <si>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</si>
  <si>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</si>
  <si>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</si>
  <si>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</si>
  <si>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</si>
  <si>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</si>
  <si>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</si>
  <si>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</si>
  <si>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</si>
  <si>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</si>
  <si>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</si>
  <si>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</si>
  <si>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</si>
  <si>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</si>
  <si>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</si>
  <si>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</si>
  <si>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</si>
  <si>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</si>
  <si>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</si>
  <si>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</si>
  <si>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</si>
  <si>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</si>
  <si>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</si>
  <si>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</si>
  <si>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</si>
  <si>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</si>
  <si>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</si>
  <si>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</si>
  <si>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</si>
  <si>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</si>
  <si>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</si>
  <si>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</si>
  <si>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</si>
  <si>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</si>
  <si>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</si>
  <si>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</si>
  <si>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</si>
  <si>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</si>
  <si>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</si>
  <si>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</si>
  <si>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</si>
  <si>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</si>
  <si>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</si>
  <si>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</si>
  <si>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</si>
  <si>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</si>
  <si>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</si>
  <si>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</si>
  <si>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</si>
  <si>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</si>
  <si>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</si>
  <si>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</si>
  <si>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</si>
  <si>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</si>
  <si>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</si>
  <si>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</si>
  <si>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</si>
  <si>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</si>
  <si>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</si>
  <si>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</si>
  <si>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</si>
  <si>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</si>
  <si>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</si>
  <si>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</si>
  <si>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</si>
  <si>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</si>
  <si>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</si>
  <si>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</si>
  <si>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</si>
  <si>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</si>
  <si>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</si>
  <si>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</si>
  <si>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</si>
  <si>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</si>
  <si>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</si>
  <si>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</si>
  <si>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</si>
  <si>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</si>
  <si>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</si>
  <si>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</si>
  <si>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</si>
  <si>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</si>
  <si>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</si>
  <si>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</si>
  <si>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</si>
  <si>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</si>
  <si>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</si>
  <si>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</si>
  <si>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</si>
  <si>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</si>
  <si>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</si>
  <si>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</si>
  <si>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</si>
  <si>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</si>
  <si>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</si>
  <si>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</si>
  <si>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</si>
  <si>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</si>
  <si>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</si>
  <si>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</si>
  <si>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</si>
  <si>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</si>
  <si>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</si>
  <si>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</si>
  <si>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</si>
  <si>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</si>
  <si>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</si>
  <si>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</si>
  <si>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</si>
  <si>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</si>
  <si>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</si>
  <si>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</si>
  <si>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</si>
  <si>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</si>
  <si>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</si>
  <si>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</si>
  <si>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</si>
  <si>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</si>
  <si>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</si>
  <si>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</si>
  <si>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</si>
  <si>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</si>
  <si>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</si>
  <si>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</si>
  <si>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</si>
  <si>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</si>
  <si>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</si>
  <si>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</si>
  <si>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</si>
  <si>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</si>
  <si>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</si>
  <si>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</si>
  <si>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</si>
  <si>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</si>
  <si>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</si>
  <si>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</si>
  <si>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</si>
  <si>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</si>
  <si>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</si>
  <si>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</si>
  <si>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</si>
  <si>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</si>
  <si>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</si>
  <si>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</si>
  <si>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</si>
  <si>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</si>
  <si>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</si>
  <si>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</si>
  <si>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</si>
  <si>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</si>
  <si>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</si>
  <si>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</si>
  <si>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</si>
  <si>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</si>
  <si>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</si>
  <si>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</si>
  <si>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</si>
  <si>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</si>
  <si>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</si>
  <si>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</si>
  <si>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</si>
  <si>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</si>
  <si>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</si>
  <si>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</si>
  <si>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</si>
  <si>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</si>
  <si>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</si>
  <si>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</si>
  <si>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</si>
  <si>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</si>
  <si>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</si>
  <si>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</si>
  <si>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</si>
  <si>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</si>
  <si>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</si>
  <si>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</si>
  <si>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</si>
  <si>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</si>
  <si>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</si>
  <si>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</si>
  <si>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</si>
  <si>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</si>
  <si>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</si>
  <si>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</si>
  <si>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</si>
  <si>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</si>
  <si>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</si>
  <si>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</si>
  <si>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</si>
  <si>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</si>
  <si>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</si>
  <si>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</si>
  <si>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</si>
  <si>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</si>
  <si>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</si>
  <si>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</si>
  <si>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</si>
  <si>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</si>
  <si>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</si>
  <si>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</si>
  <si>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</si>
  <si>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</si>
  <si>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</si>
  <si>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</si>
  <si>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</si>
  <si>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</si>
  <si>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</si>
  <si>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</si>
  <si>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</si>
  <si>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</si>
  <si>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</si>
  <si>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</si>
  <si>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</si>
  <si>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</si>
  <si>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</si>
  <si>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</si>
  <si>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</si>
  <si>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</si>
  <si>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</si>
  <si>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</si>
  <si>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</si>
  <si>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</si>
  <si>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</si>
  <si>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</si>
  <si>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</si>
  <si>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</si>
  <si>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</si>
  <si>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</si>
  <si>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</si>
  <si>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</si>
  <si>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</si>
  <si>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</si>
  <si>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</si>
  <si>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</si>
  <si>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</si>
  <si>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</si>
  <si>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</si>
  <si>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</si>
  <si>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</si>
  <si>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</si>
  <si>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</si>
  <si>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</si>
  <si>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</si>
  <si>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</si>
  <si>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</si>
  <si>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</si>
  <si>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</si>
  <si>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</si>
  <si>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</si>
  <si>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</si>
  <si>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</si>
  <si>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</si>
  <si>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</si>
  <si>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</si>
  <si>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</si>
  <si>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</si>
  <si>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</si>
  <si>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</si>
  <si>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</si>
  <si>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</si>
  <si>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</si>
  <si>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</si>
  <si>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</si>
  <si>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</si>
  <si>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</si>
  <si>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</si>
  <si>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</si>
  <si>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</si>
  <si>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</si>
  <si>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</si>
  <si>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</si>
  <si>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</si>
  <si>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</si>
  <si>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</si>
  <si>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</si>
  <si>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</si>
  <si>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</si>
  <si>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</si>
  <si>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</si>
  <si>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</si>
  <si>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</si>
  <si>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</si>
  <si>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</si>
  <si>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</si>
  <si>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</si>
  <si>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</si>
  <si>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</si>
  <si>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</si>
  <si>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</si>
  <si>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</si>
  <si>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</si>
  <si>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</si>
  <si>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</si>
  <si>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</si>
  <si>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</si>
  <si>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</si>
  <si>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</si>
  <si>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</si>
  <si>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</si>
  <si>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</si>
  <si>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</si>
  <si>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</si>
  <si>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</si>
  <si>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</si>
  <si>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</si>
  <si>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</si>
  <si>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</si>
  <si>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</si>
  <si>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</si>
  <si>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</si>
  <si>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</si>
  <si>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</si>
  <si>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</si>
  <si>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</si>
  <si>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</si>
  <si>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</si>
  <si>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</si>
  <si>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</si>
  <si>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</si>
  <si>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</si>
  <si>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</si>
  <si>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</si>
  <si>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</si>
  <si>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</si>
  <si>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</si>
  <si>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</si>
  <si>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</si>
  <si>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</si>
  <si>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</si>
  <si>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</si>
  <si>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</si>
  <si>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</si>
  <si>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</si>
  <si>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</si>
  <si>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</si>
  <si>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</si>
  <si>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</si>
  <si>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</si>
  <si>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</si>
  <si>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</si>
  <si>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</si>
  <si>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</si>
  <si>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</si>
  <si>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</si>
  <si>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</si>
  <si>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</si>
  <si>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</si>
  <si>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</si>
  <si>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</si>
  <si>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</si>
  <si>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</si>
  <si>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</si>
  <si>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</si>
  <si>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</si>
  <si>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</si>
  <si>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</si>
  <si>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</si>
  <si>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</si>
  <si>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</si>
  <si>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</si>
  <si>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</si>
  <si>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</si>
  <si>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</si>
  <si>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</si>
  <si>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</si>
  <si>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</si>
  <si>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</si>
  <si>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</si>
  <si>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</si>
  <si>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</si>
  <si>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</si>
  <si>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</si>
  <si>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</si>
  <si>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</si>
  <si>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</si>
  <si>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</si>
  <si>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</si>
  <si>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</si>
  <si>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</si>
  <si>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</si>
  <si>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</si>
  <si>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</si>
  <si>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</si>
  <si>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</si>
  <si>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</si>
  <si>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</si>
  <si>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</si>
  <si>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</si>
  <si>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</si>
  <si>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</si>
  <si>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</si>
  <si>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</si>
  <si>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</si>
  <si>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</si>
  <si>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</si>
  <si>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</si>
  <si>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</si>
  <si>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</si>
  <si>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</si>
  <si>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</si>
  <si>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</si>
  <si>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</si>
  <si>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</si>
  <si>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</si>
  <si>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</si>
  <si>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</si>
  <si>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</si>
  <si>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</si>
  <si>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</si>
  <si>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</si>
  <si>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</si>
  <si>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</si>
  <si>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</si>
  <si>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</si>
  <si>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</si>
  <si>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</si>
  <si>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</si>
  <si>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</si>
  <si>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</si>
  <si>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</si>
  <si>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</si>
  <si>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</si>
  <si>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</si>
  <si>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</si>
  <si>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</si>
  <si>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</si>
  <si>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</si>
  <si>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</si>
  <si>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</si>
  <si>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</si>
  <si>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</si>
  <si>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</si>
  <si>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</si>
  <si>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</si>
  <si>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</si>
  <si>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</si>
  <si>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</si>
  <si>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</si>
  <si>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</si>
  <si>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</si>
  <si>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</si>
  <si>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</si>
  <si>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</si>
  <si>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</si>
  <si>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</si>
  <si>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</si>
  <si>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</si>
  <si>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</si>
  <si>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</si>
  <si>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</si>
  <si>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</si>
  <si>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</si>
  <si>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</si>
  <si>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</si>
  <si>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</si>
  <si>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</si>
  <si>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</si>
  <si>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</si>
  <si>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</si>
  <si>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</si>
  <si>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</si>
  <si>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</si>
  <si>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</si>
  <si>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</si>
  <si>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</si>
  <si>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</si>
  <si>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</si>
  <si>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</si>
  <si>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</si>
  <si>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</si>
  <si>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</si>
  <si>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</si>
  <si>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</si>
  <si>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</si>
  <si>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</si>
  <si>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</si>
  <si>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</si>
  <si>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</si>
  <si>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</si>
  <si>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</si>
  <si>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</si>
  <si>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</si>
  <si>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</si>
  <si>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</si>
  <si>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</si>
  <si>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</si>
  <si>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</si>
  <si>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</si>
  <si>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</si>
  <si>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</si>
  <si>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</si>
  <si>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</si>
  <si>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</si>
  <si>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</si>
  <si>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</si>
  <si>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</si>
  <si>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</si>
  <si>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</si>
  <si>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</si>
  <si>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</si>
  <si>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</si>
  <si>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</si>
  <si>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</si>
  <si>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</si>
  <si>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</si>
  <si>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</si>
  <si>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</si>
  <si>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</si>
  <si>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</si>
  <si>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</si>
  <si>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</si>
  <si>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</si>
  <si>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</si>
  <si>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</si>
  <si>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</si>
  <si>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</si>
  <si>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</si>
  <si>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</si>
  <si>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</si>
  <si>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</si>
  <si>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</si>
  <si>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</si>
  <si>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</si>
  <si>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</si>
  <si>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</si>
  <si>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</si>
  <si>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</si>
  <si>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</si>
  <si>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</si>
  <si>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</si>
  <si>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</si>
  <si>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</si>
  <si>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</si>
  <si>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</si>
  <si>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</si>
  <si>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</si>
  <si>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</si>
  <si>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</si>
  <si>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</si>
  <si>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</si>
  <si>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</si>
  <si>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</si>
  <si>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</si>
  <si>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</si>
  <si>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</si>
  <si>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</si>
  <si>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</si>
  <si>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</si>
  <si>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</si>
  <si>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</si>
  <si>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</si>
  <si>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</si>
  <si>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</si>
  <si>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</si>
  <si>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</si>
  <si>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</si>
  <si>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</si>
  <si>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</si>
  <si>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</si>
  <si>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</si>
  <si>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</si>
  <si>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</si>
  <si>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</si>
  <si>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</si>
  <si>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</si>
  <si>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</si>
  <si>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</si>
  <si>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</si>
  <si>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</si>
  <si>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</si>
  <si>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</si>
  <si>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</si>
  <si>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</si>
  <si>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</si>
  <si>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</si>
  <si>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</si>
  <si>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</si>
  <si>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</si>
  <si>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</si>
  <si>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</si>
  <si>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</si>
  <si>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</si>
  <si>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</si>
  <si>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</si>
  <si>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</si>
  <si>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</si>
  <si>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</si>
  <si>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</si>
  <si>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</si>
  <si>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</si>
  <si>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</si>
  <si>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</si>
  <si>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</si>
  <si>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</si>
  <si>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</si>
  <si>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</si>
  <si>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</si>
  <si>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</si>
  <si>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</si>
  <si>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</si>
  <si>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</si>
  <si>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</si>
  <si>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</si>
  <si>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</si>
  <si>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</si>
  <si>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</si>
  <si>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</si>
  <si>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</si>
  <si>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</si>
  <si>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</si>
  <si>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</si>
  <si>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</si>
  <si>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</si>
  <si>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</si>
  <si>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</si>
  <si>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</si>
  <si>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</si>
  <si>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</si>
  <si>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</si>
  <si>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</si>
  <si>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</si>
  <si>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</si>
  <si>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</si>
  <si>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</si>
  <si>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</si>
  <si>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</si>
  <si>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</si>
  <si>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</si>
  <si>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</si>
  <si>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</si>
  <si>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</si>
  <si>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</si>
  <si>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</si>
  <si>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</si>
  <si>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</si>
  <si>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</si>
  <si>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</si>
  <si>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</si>
  <si>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</si>
  <si>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</si>
  <si>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</si>
  <si>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</si>
  <si>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</si>
  <si>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</si>
  <si>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</si>
  <si>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</si>
  <si>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</si>
  <si>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</si>
  <si>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</si>
  <si>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</si>
  <si>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</si>
  <si>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</si>
  <si>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</si>
  <si>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</si>
  <si>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</si>
  <si>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</si>
  <si>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</si>
  <si>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</si>
  <si>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</si>
  <si>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</si>
  <si>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</si>
  <si>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</si>
  <si>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</si>
  <si>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</si>
  <si>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</si>
  <si>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</si>
  <si>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</si>
  <si>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</si>
  <si>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</si>
  <si>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</si>
  <si>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</si>
  <si>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</si>
  <si>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</si>
  <si>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</si>
  <si>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</si>
  <si>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</si>
  <si>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</si>
  <si>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</si>
  <si>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</si>
  <si>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</si>
  <si>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</si>
  <si>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</si>
  <si>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</si>
  <si>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</si>
  <si>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</si>
  <si>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</si>
  <si>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</si>
  <si>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</si>
  <si>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</si>
  <si>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</si>
  <si>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</si>
  <si>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</si>
  <si>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</si>
  <si>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</si>
  <si>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</si>
  <si>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</si>
  <si>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</si>
  <si>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</si>
  <si>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</si>
  <si>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</si>
  <si>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</si>
  <si>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</si>
  <si>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</si>
  <si>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</si>
  <si>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</si>
  <si>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</si>
  <si>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</si>
  <si>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</si>
  <si>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</si>
  <si>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</si>
  <si>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</si>
  <si>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</si>
  <si>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</si>
  <si>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</si>
  <si>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</si>
  <si>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</si>
  <si>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</si>
  <si>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</si>
  <si>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</si>
  <si>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</si>
  <si>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</si>
  <si>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</si>
  <si>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</si>
  <si>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</si>
  <si>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</si>
  <si>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</si>
  <si>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</si>
  <si>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</si>
  <si>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</si>
  <si>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</si>
  <si>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</si>
  <si>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</si>
  <si>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</si>
  <si>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</si>
  <si>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</si>
  <si>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</si>
  <si>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</si>
  <si>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</si>
  <si>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</si>
  <si>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</si>
  <si>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</si>
  <si>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</si>
  <si>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</si>
  <si>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</si>
  <si>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</si>
  <si>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</si>
  <si>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</si>
  <si>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</si>
  <si>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</si>
  <si>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</si>
  <si>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</si>
  <si>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</si>
  <si>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</si>
  <si>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</si>
  <si>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</si>
  <si>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</si>
  <si>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</si>
  <si>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</si>
  <si>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</si>
  <si>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</si>
  <si>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</si>
  <si>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</si>
  <si>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</si>
  <si>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</si>
  <si>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</si>
  <si>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</si>
  <si>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</si>
  <si>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</si>
  <si>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</si>
  <si>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</si>
  <si>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</si>
  <si>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</si>
  <si>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</si>
  <si>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</si>
  <si>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</si>
  <si>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</si>
  <si>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</si>
  <si>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</si>
  <si>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</si>
  <si>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</si>
  <si>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</si>
  <si>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</si>
  <si>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</si>
  <si>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</si>
  <si>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</si>
  <si>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</si>
  <si>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</si>
  <si>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</si>
  <si>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</si>
  <si>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</si>
  <si>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</si>
  <si>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</si>
  <si>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</si>
  <si>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</si>
  <si>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</si>
  <si>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</si>
  <si>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</si>
  <si>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</si>
  <si>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</si>
  <si>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</si>
  <si>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</si>
  <si>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</si>
  <si>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</si>
  <si>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</si>
  <si>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</si>
  <si>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</si>
  <si>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</si>
  <si>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</si>
  <si>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</si>
  <si>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</si>
  <si>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</si>
  <si>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</si>
  <si>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</si>
  <si>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</si>
  <si>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</si>
  <si>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</si>
  <si>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</si>
  <si>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</si>
  <si>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</si>
  <si>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</si>
  <si>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</si>
  <si>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</si>
  <si>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</si>
  <si>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</si>
  <si>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</si>
  <si>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</si>
  <si>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</si>
  <si>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</si>
  <si>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</si>
  <si>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</si>
  <si>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</si>
  <si>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</si>
  <si>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</si>
  <si>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</si>
  <si>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</si>
  <si>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</si>
  <si>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</si>
  <si>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</si>
  <si>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</si>
  <si>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</si>
  <si>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</si>
  <si>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</si>
  <si>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</si>
  <si>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</si>
  <si>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</si>
  <si>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</si>
  <si>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</si>
  <si>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</si>
  <si>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</si>
  <si>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</si>
  <si>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</si>
  <si>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</si>
  <si>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</si>
  <si>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</si>
  <si>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</si>
  <si>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</si>
  <si>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</si>
  <si>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</si>
  <si>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</si>
  <si>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</si>
  <si>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</si>
  <si>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</si>
  <si>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</si>
  <si>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</si>
  <si>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</si>
  <si>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</si>
  <si>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</si>
  <si>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</si>
  <si>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</si>
  <si>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</si>
  <si>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</si>
  <si>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</si>
  <si>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</si>
  <si>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</si>
  <si>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</si>
  <si>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</si>
  <si>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</si>
  <si>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</si>
  <si>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</si>
  <si>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</si>
  <si>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</si>
  <si>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</si>
  <si>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</si>
  <si>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</si>
  <si>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</si>
  <si>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</si>
  <si>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</si>
  <si>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</si>
  <si>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</si>
  <si>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</si>
  <si>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</si>
  <si>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</si>
  <si>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</si>
  <si>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</si>
  <si>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</si>
  <si>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</si>
  <si>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</si>
  <si>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</si>
  <si>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</si>
  <si>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</si>
  <si>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</si>
  <si>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</si>
  <si>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</si>
  <si>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</si>
  <si>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</si>
  <si>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</si>
  <si>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</si>
  <si>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</si>
  <si>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</si>
  <si>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</si>
  <si>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</si>
  <si>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</si>
  <si>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</si>
  <si>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</si>
  <si>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</si>
  <si>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</si>
  <si>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</si>
  <si>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</si>
  <si>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</si>
  <si>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</si>
  <si>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</si>
  <si>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</si>
  <si>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</si>
  <si>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</si>
  <si>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</si>
  <si>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</si>
  <si>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</si>
  <si>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</si>
  <si>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</si>
  <si>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</si>
  <si>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</si>
  <si>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</si>
  <si>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</si>
  <si>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</si>
  <si>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</si>
  <si>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</si>
  <si>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</si>
  <si>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</si>
  <si>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</si>
  <si>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</si>
  <si>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</si>
  <si>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</si>
  <si>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</si>
  <si>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</si>
  <si>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</si>
  <si>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</si>
  <si>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</si>
  <si>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</si>
  <si>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</si>
  <si>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</si>
  <si>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</si>
  <si>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</si>
  <si>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</si>
  <si>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</si>
  <si>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</si>
  <si>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</si>
  <si>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</si>
  <si>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</si>
  <si>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</si>
  <si>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</si>
  <si>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</si>
  <si>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</si>
  <si>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</si>
  <si>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</si>
  <si>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</si>
  <si>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</si>
  <si>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</si>
  <si>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</si>
  <si>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</si>
  <si>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</si>
  <si>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</si>
  <si>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</si>
  <si>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</si>
  <si>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</si>
  <si>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</si>
  <si>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</si>
  <si>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</si>
  <si>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</si>
  <si>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</si>
  <si>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</si>
  <si>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</si>
  <si>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</si>
  <si>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</si>
  <si>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</si>
  <si>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</si>
  <si>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</si>
  <si>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</si>
  <si>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</si>
  <si>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</si>
  <si>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</si>
  <si>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</si>
  <si>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</si>
  <si>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</si>
  <si>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</si>
  <si>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</si>
  <si>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</si>
  <si>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</si>
  <si>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</si>
  <si>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</si>
  <si>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</si>
  <si>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</si>
  <si>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</si>
  <si>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</si>
  <si>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</si>
  <si>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</si>
  <si>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</si>
  <si>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</si>
  <si>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</si>
  <si>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</si>
  <si>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</si>
  <si>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</si>
  <si>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</si>
  <si>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</si>
  <si>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</si>
  <si>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</si>
  <si>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</si>
  <si>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</si>
  <si>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</si>
  <si>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</si>
  <si>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</si>
  <si>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</si>
  <si>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</si>
  <si>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</si>
  <si>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</si>
  <si>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</si>
  <si>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</si>
  <si>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</si>
  <si>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</si>
  <si>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</si>
  <si>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</si>
  <si>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</si>
  <si>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</si>
  <si>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</si>
  <si>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</si>
  <si>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</si>
  <si>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</si>
  <si>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</si>
  <si>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</si>
  <si>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</si>
  <si>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</si>
  <si>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</si>
  <si>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</si>
  <si>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</si>
  <si>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</si>
  <si>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</si>
  <si>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</si>
  <si>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</si>
  <si>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</si>
  <si>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</si>
  <si>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</si>
  <si>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</si>
  <si>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</si>
  <si>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</si>
  <si>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</si>
  <si>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</si>
  <si>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</si>
  <si>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</si>
  <si>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</si>
  <si>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</si>
  <si>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</si>
  <si>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</si>
  <si>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</si>
  <si>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</si>
  <si>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</si>
  <si>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</si>
  <si>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</si>
  <si>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</si>
  <si>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</si>
  <si>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</si>
  <si>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</si>
  <si>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</si>
  <si>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</si>
  <si>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</si>
  <si>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</si>
  <si>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</si>
  <si>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</si>
  <si>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</si>
  <si>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</si>
  <si>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</si>
  <si>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</si>
  <si>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</si>
  <si>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</si>
  <si>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</si>
  <si>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</si>
  <si>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</si>
  <si>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</si>
  <si>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</si>
  <si>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</si>
  <si>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</si>
  <si>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</si>
  <si>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</si>
  <si>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</si>
  <si>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</si>
  <si>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</si>
  <si>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</si>
  <si>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</si>
  <si>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</si>
  <si>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</si>
  <si>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</si>
  <si>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</si>
  <si>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</si>
  <si>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</si>
  <si>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</si>
  <si>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</si>
  <si>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</si>
  <si>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</si>
  <si>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</si>
  <si>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</si>
  <si>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</si>
  <si>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</si>
  <si>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</si>
  <si>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</si>
  <si>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</si>
  <si>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</si>
  <si>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</si>
  <si>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</si>
  <si>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</si>
  <si>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</si>
  <si>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</si>
  <si>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</si>
  <si>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</si>
  <si>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</si>
  <si>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</si>
  <si>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</si>
  <si>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</si>
  <si>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</si>
  <si>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</si>
  <si>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</si>
  <si>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</si>
  <si>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</si>
  <si>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</si>
  <si>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</si>
  <si>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</si>
  <si>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</si>
  <si>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</si>
  <si>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</si>
  <si>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</si>
  <si>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</si>
  <si>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</si>
  <si>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</si>
  <si>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</si>
  <si>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</si>
  <si>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</si>
  <si>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</si>
  <si>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</si>
  <si>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</si>
  <si>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</si>
  <si>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</si>
  <si>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</si>
  <si>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</si>
  <si>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</si>
  <si>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</si>
  <si>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</si>
  <si>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</si>
  <si>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</si>
  <si>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</si>
  <si>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</si>
  <si>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</si>
  <si>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</si>
  <si>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</si>
  <si>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</si>
  <si>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</si>
  <si>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</si>
  <si>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</si>
  <si>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</si>
  <si>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</si>
  <si>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</si>
  <si>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</si>
  <si>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</si>
  <si>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</si>
  <si>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</si>
  <si>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</si>
  <si>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</si>
  <si>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</si>
  <si>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</si>
  <si>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</si>
  <si>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</si>
  <si>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</si>
  <si>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</si>
  <si>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</si>
  <si>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</si>
  <si>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</si>
  <si>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</si>
  <si>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</si>
  <si>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</si>
  <si>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</si>
  <si>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</si>
  <si>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</si>
  <si>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</si>
  <si>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</si>
  <si>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</si>
  <si>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</si>
  <si>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</si>
  <si>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</si>
  <si>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</si>
  <si>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</si>
  <si>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</si>
  <si>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</si>
  <si>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</si>
  <si>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</si>
  <si>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</si>
  <si>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</si>
  <si>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</si>
  <si>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</si>
  <si>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</si>
  <si>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</si>
  <si>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</si>
  <si>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</si>
  <si>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</si>
  <si>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</si>
  <si>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</si>
  <si>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</si>
  <si>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</si>
  <si>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</si>
  <si>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</si>
  <si>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</si>
  <si>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</si>
  <si>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</si>
  <si>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</si>
  <si>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</si>
  <si>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</si>
  <si>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</si>
  <si>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</si>
  <si>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</si>
  <si>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</si>
  <si>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</si>
  <si>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</si>
  <si>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</si>
  <si>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</si>
  <si>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</si>
  <si>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</si>
  <si>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</si>
  <si>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</si>
  <si>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</si>
  <si>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</si>
  <si>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</si>
  <si>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</si>
  <si>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</si>
  <si>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</si>
  <si>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</si>
  <si>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</si>
  <si>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</si>
  <si>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</si>
  <si>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</si>
  <si>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</si>
  <si>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</si>
  <si>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</si>
  <si>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</si>
  <si>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</si>
  <si>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</si>
  <si>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</si>
  <si>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</si>
  <si>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</si>
  <si>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</si>
  <si>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</si>
  <si>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</si>
  <si>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</si>
  <si>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</si>
  <si>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</si>
  <si>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</si>
  <si>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</si>
  <si>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</si>
  <si>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</si>
  <si>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</si>
  <si>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</si>
  <si>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</si>
  <si>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</si>
  <si>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</si>
  <si>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</si>
  <si>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</si>
  <si>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</si>
  <si>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</si>
  <si>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</si>
  <si>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</si>
  <si>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</si>
  <si>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</si>
  <si>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</si>
  <si>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</si>
  <si>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</si>
  <si>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</si>
  <si>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</si>
  <si>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</si>
  <si>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</si>
  <si>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</si>
  <si>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</si>
  <si>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</si>
  <si>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</si>
  <si>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</si>
  <si>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</si>
  <si>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</si>
  <si>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</si>
  <si>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</si>
  <si>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</si>
  <si>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</si>
  <si>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</si>
  <si>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</si>
  <si>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</si>
  <si>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</si>
  <si>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</si>
  <si>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</si>
  <si>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</si>
  <si>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</si>
  <si>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</si>
  <si>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</si>
  <si>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</si>
  <si>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</si>
  <si>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</si>
  <si>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</si>
  <si>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</si>
  <si>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</si>
  <si>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</si>
  <si>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</si>
  <si>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</si>
  <si>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</si>
  <si>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</si>
  <si>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</si>
  <si>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</si>
  <si>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</si>
  <si>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</si>
  <si>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</si>
  <si>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</si>
  <si>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</si>
  <si>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</si>
  <si>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</si>
  <si>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</si>
  <si>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</si>
  <si>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</si>
  <si>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</si>
  <si>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</si>
  <si>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</si>
  <si>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</si>
  <si>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</si>
  <si>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</si>
  <si>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</si>
  <si>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</si>
  <si>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</si>
  <si>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</si>
  <si>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</si>
  <si>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</si>
  <si>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</si>
  <si>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</si>
  <si>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</si>
  <si>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</si>
  <si>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</si>
  <si>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</si>
  <si>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</si>
  <si>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</si>
  <si>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</si>
  <si>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</si>
  <si>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</si>
  <si>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</si>
  <si>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</si>
  <si>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</si>
  <si>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</si>
  <si>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</si>
  <si>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</si>
  <si>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</si>
  <si>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</si>
  <si>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</si>
  <si>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</si>
  <si>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</si>
  <si>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</si>
  <si>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</si>
  <si>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</si>
  <si>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</si>
  <si>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</si>
  <si>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</si>
  <si>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</si>
  <si>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</si>
  <si>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</si>
  <si>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</si>
  <si>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</si>
  <si>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</si>
  <si>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</si>
  <si>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</si>
  <si>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</si>
  <si>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</si>
  <si>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</si>
  <si>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</si>
  <si>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</si>
  <si>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</si>
  <si>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</si>
  <si>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</si>
  <si>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</si>
  <si>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</si>
  <si>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</si>
  <si>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</si>
  <si>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</si>
  <si>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</si>
  <si>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</si>
  <si>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</si>
  <si>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</si>
  <si>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</si>
  <si>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</si>
  <si>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</si>
  <si>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</si>
  <si>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</si>
  <si>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</si>
  <si>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</si>
  <si>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</si>
  <si>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</si>
  <si>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</si>
  <si>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</si>
  <si>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</si>
  <si>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</si>
  <si>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</si>
  <si>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</si>
  <si>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</si>
  <si>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</si>
  <si>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</si>
  <si>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</si>
  <si>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</si>
  <si>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</si>
  <si>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</si>
  <si>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</si>
  <si>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</si>
  <si>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</si>
  <si>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</si>
  <si>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</si>
  <si>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</si>
  <si>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</si>
  <si>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</si>
  <si>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</si>
  <si>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</si>
  <si>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</si>
  <si>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</si>
  <si>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</si>
  <si>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</si>
  <si>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</si>
  <si>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</si>
  <si>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</si>
  <si>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</si>
  <si>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</si>
  <si>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</si>
  <si>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</si>
  <si>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</si>
  <si>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</si>
  <si>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</si>
  <si>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</si>
  <si>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</si>
  <si>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</si>
  <si>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</si>
  <si>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</si>
  <si>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</si>
  <si>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</si>
  <si>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</si>
  <si>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</si>
  <si>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</si>
  <si>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</si>
  <si>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</si>
  <si>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</si>
  <si>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</si>
  <si>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</si>
  <si>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</si>
  <si>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</si>
  <si>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</si>
  <si>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</si>
  <si>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</si>
  <si>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</si>
  <si>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</si>
  <si>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</si>
  <si>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</si>
  <si>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</si>
  <si>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</si>
  <si>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</si>
  <si>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</si>
  <si>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</si>
  <si>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</si>
  <si>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</si>
  <si>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</si>
  <si>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</si>
  <si>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</si>
  <si>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</si>
  <si>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</si>
  <si>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</si>
  <si>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</si>
  <si>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</si>
  <si>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</si>
  <si>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</si>
  <si>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</si>
  <si>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</si>
  <si>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</si>
  <si>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</si>
  <si>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</si>
  <si>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</si>
  <si>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</si>
  <si>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</si>
  <si>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</si>
  <si>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</si>
  <si>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</si>
  <si>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</si>
  <si>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</si>
  <si>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</si>
  <si>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</si>
  <si>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</si>
  <si>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</si>
  <si>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</si>
  <si>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</si>
  <si>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</si>
  <si>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</si>
  <si>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</si>
  <si>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</si>
  <si>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</si>
  <si>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</si>
  <si>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</si>
  <si>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</si>
  <si>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</si>
  <si>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</si>
  <si>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</si>
  <si>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</si>
  <si>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</si>
  <si>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</si>
  <si>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</si>
  <si>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</si>
  <si>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</si>
  <si>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</si>
  <si>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</si>
  <si>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</si>
  <si>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</si>
  <si>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</si>
  <si>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</si>
  <si>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</si>
  <si>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</si>
  <si>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</si>
  <si>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</si>
  <si>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</si>
  <si>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</si>
  <si>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</si>
  <si>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</si>
  <si>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</si>
  <si>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</si>
  <si>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</si>
  <si>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</si>
  <si>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</si>
  <si>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</si>
  <si>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</si>
  <si>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</si>
  <si>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</si>
  <si>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</si>
  <si>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</si>
  <si>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</si>
  <si>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</si>
  <si>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</si>
  <si>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</si>
  <si>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</si>
  <si>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</si>
  <si>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</si>
  <si>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</si>
  <si>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</si>
  <si>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</si>
  <si>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</si>
  <si>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</si>
  <si>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</si>
  <si>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</si>
  <si>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</si>
  <si>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</si>
  <si>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</si>
  <si>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</si>
  <si>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</si>
  <si>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</si>
  <si>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</si>
  <si>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</si>
  <si>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</si>
  <si>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</si>
  <si>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</si>
  <si>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</si>
  <si>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</si>
  <si>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</si>
  <si>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</si>
  <si>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</si>
  <si>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</si>
  <si>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</si>
  <si>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</si>
  <si>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</si>
  <si>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</si>
  <si>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</si>
  <si>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</si>
  <si>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</si>
  <si>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</si>
  <si>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</si>
  <si>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</si>
  <si>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</si>
  <si>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</si>
  <si>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</si>
  <si>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</si>
  <si>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</si>
  <si>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</si>
  <si>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</si>
  <si>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</si>
  <si>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</si>
  <si>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</si>
  <si>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</si>
  <si>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</si>
  <si>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</si>
  <si>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</si>
  <si>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</si>
  <si>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</si>
  <si>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</si>
  <si>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</si>
  <si>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</si>
  <si>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</si>
  <si>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</si>
  <si>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</si>
  <si>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</si>
  <si>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</si>
  <si>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</si>
  <si>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</si>
  <si>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</si>
  <si>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</si>
  <si>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</si>
  <si>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</si>
  <si>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</si>
  <si>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</si>
  <si>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</si>
  <si>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</si>
  <si>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</si>
  <si>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</si>
  <si>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</si>
  <si>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</si>
  <si>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</si>
  <si>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</si>
  <si>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</si>
  <si>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</si>
  <si>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</si>
  <si>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</si>
  <si>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</si>
  <si>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</si>
  <si>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</si>
  <si>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</si>
  <si>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</si>
  <si>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</si>
  <si>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</si>
  <si>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</si>
  <si>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</si>
  <si>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</si>
  <si>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</si>
  <si>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</si>
  <si>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</si>
  <si>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</si>
  <si>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</si>
  <si>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</si>
  <si>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</si>
  <si>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</si>
  <si>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</si>
  <si>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</si>
  <si>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</si>
  <si>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</si>
  <si>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</si>
  <si>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</si>
  <si>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</si>
  <si>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</si>
  <si>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</si>
  <si>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</si>
  <si>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</si>
  <si>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</si>
  <si>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</si>
  <si>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</si>
  <si>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</si>
  <si>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</si>
  <si>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</si>
  <si>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</si>
  <si>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</si>
  <si>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</si>
  <si>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</si>
  <si>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</si>
  <si>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</si>
  <si>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</si>
  <si>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</si>
  <si>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</si>
  <si>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</si>
  <si>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</si>
  <si>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</si>
  <si>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</si>
  <si>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</si>
  <si>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</si>
  <si>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</si>
  <si>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</si>
  <si>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</si>
  <si>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</si>
  <si>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</si>
  <si>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</si>
  <si>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</si>
  <si>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</si>
  <si>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</si>
  <si>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</si>
  <si>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</si>
  <si>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</si>
  <si>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</si>
  <si>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</si>
  <si>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</si>
  <si>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</si>
  <si>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</si>
  <si>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</si>
  <si>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</si>
  <si>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</si>
  <si>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</si>
  <si>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</si>
  <si>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</si>
  <si>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</si>
  <si>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</si>
  <si>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</si>
  <si>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</si>
  <si>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</si>
  <si>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</si>
  <si>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</si>
  <si>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</si>
  <si>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</si>
  <si>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</si>
  <si>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</si>
  <si>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</si>
  <si>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</si>
  <si>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</si>
  <si>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</si>
  <si>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</si>
  <si>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</si>
  <si>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</si>
  <si>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</si>
  <si>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</si>
  <si>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</si>
  <si>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</si>
  <si>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</si>
  <si>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</si>
  <si>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</si>
  <si>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</si>
  <si>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</si>
  <si>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</si>
  <si>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</si>
  <si>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</si>
  <si>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</si>
  <si>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</si>
  <si>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</si>
  <si>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</si>
  <si>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</si>
  <si>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</si>
  <si>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</si>
  <si>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</si>
  <si>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</si>
  <si>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</si>
  <si>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</si>
  <si>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</si>
  <si>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</si>
  <si>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</si>
  <si>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</si>
  <si>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</si>
  <si>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</si>
  <si>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</si>
  <si>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</si>
  <si>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</si>
  <si>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</si>
  <si>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</si>
  <si>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</si>
  <si>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</si>
  <si>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</si>
  <si>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</si>
  <si>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</si>
  <si>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</si>
  <si>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</si>
  <si>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</si>
  <si>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</si>
  <si>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</si>
  <si>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</si>
  <si>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</si>
  <si>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</si>
  <si>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</si>
  <si>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</si>
  <si>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</si>
  <si>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</si>
  <si>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</si>
  <si>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</si>
  <si>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</si>
  <si>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</si>
  <si>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</si>
  <si>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</si>
  <si>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</si>
  <si>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</si>
  <si>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</si>
  <si>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</si>
  <si>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</si>
  <si>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</si>
  <si>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</si>
  <si>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</si>
  <si>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</si>
  <si>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</si>
  <si>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</si>
  <si>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</si>
  <si>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</si>
  <si>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</si>
  <si>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</si>
  <si>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</si>
  <si>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</si>
  <si>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</si>
  <si>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</si>
  <si>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</si>
  <si>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</si>
  <si>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</si>
  <si>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</si>
  <si>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</si>
  <si>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</si>
  <si>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</si>
  <si>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</si>
  <si>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</si>
  <si>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</si>
  <si>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</si>
  <si>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</si>
  <si>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</si>
  <si>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</si>
  <si>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</si>
  <si>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</si>
  <si>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</si>
  <si>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</si>
  <si>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</si>
  <si>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</si>
  <si>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</si>
  <si>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</si>
  <si>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</si>
  <si>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</si>
  <si>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</si>
  <si>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</si>
  <si>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</si>
  <si>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</si>
  <si>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</si>
  <si>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</si>
  <si>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</si>
  <si>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</si>
  <si>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</si>
  <si>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</si>
  <si>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</si>
  <si>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</si>
  <si>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</si>
  <si>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</si>
  <si>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</si>
  <si>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</si>
  <si>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</si>
  <si>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</si>
  <si>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</si>
  <si>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</si>
  <si>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</si>
  <si>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</si>
  <si>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</si>
  <si>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</si>
  <si>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</si>
  <si>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</si>
  <si>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</si>
  <si>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</si>
  <si>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</si>
  <si>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</si>
  <si>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</si>
  <si>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</si>
  <si>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</si>
  <si>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</si>
  <si>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</si>
  <si>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</si>
  <si>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</si>
  <si>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</si>
  <si>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</si>
  <si>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</si>
  <si>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</si>
  <si>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</si>
  <si>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</si>
  <si>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</si>
  <si>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</si>
  <si>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</si>
  <si>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</si>
  <si>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</si>
  <si>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</si>
  <si>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</si>
  <si>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</si>
  <si>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</si>
  <si>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</si>
  <si>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</si>
  <si>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</si>
  <si>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</si>
  <si>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</si>
  <si>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</si>
  <si>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</si>
  <si>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</si>
  <si>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</si>
  <si>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</si>
  <si>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</si>
  <si>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</si>
  <si>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</si>
  <si>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</si>
  <si>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</si>
  <si>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</si>
  <si>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</si>
  <si>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</si>
  <si>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</si>
  <si>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</si>
  <si>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</si>
  <si>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</si>
  <si>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</si>
  <si>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</si>
  <si>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</si>
  <si>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</si>
  <si>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</si>
  <si>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</si>
  <si>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</si>
  <si>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</si>
  <si>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</si>
  <si>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</si>
  <si>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</si>
  <si>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</si>
  <si>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</si>
  <si>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</si>
  <si>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</si>
  <si>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</si>
  <si>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</si>
  <si>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</si>
  <si>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</si>
  <si>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</si>
  <si>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</si>
  <si>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</si>
  <si>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</si>
  <si>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</si>
  <si>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</si>
  <si>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</si>
  <si>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</si>
  <si>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</si>
  <si>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</si>
  <si>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</si>
  <si>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</si>
  <si>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</si>
  <si>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</si>
  <si>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</si>
  <si>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</si>
  <si>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</si>
  <si>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</si>
  <si>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</si>
  <si>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</si>
  <si>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</si>
  <si>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</si>
  <si>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</si>
  <si>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</si>
  <si>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</si>
  <si>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</si>
  <si>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</si>
  <si>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</si>
  <si>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</si>
  <si>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</si>
  <si>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</si>
  <si>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</si>
  <si>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</si>
  <si>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</si>
  <si>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</si>
  <si>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</si>
  <si>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</si>
  <si>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</si>
  <si>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</si>
  <si>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</si>
  <si>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</si>
  <si>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</si>
  <si>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</si>
  <si>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</si>
  <si>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</si>
  <si>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</si>
  <si>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</si>
  <si>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</si>
  <si>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</si>
  <si>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</si>
  <si>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</si>
  <si>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</si>
  <si>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</si>
  <si>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</si>
  <si>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</si>
  <si>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</si>
  <si>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</si>
  <si>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</si>
  <si>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</si>
  <si>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</si>
  <si>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</si>
  <si>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</si>
  <si>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</si>
  <si>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</si>
  <si>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</si>
  <si>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</si>
  <si>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</si>
  <si>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</si>
  <si>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</si>
  <si>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</si>
  <si>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</si>
  <si>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</si>
  <si>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</si>
  <si>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</si>
  <si>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</si>
  <si>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</si>
  <si>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</si>
  <si>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</si>
  <si>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</si>
  <si>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</si>
  <si>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</si>
  <si>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</si>
  <si>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</si>
  <si>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</si>
  <si>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</si>
  <si>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</si>
  <si>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</si>
  <si>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</si>
  <si>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</si>
  <si>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</si>
  <si>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</si>
  <si>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</si>
  <si>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</si>
  <si>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</si>
  <si>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</si>
  <si>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</si>
  <si>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</si>
  <si>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</si>
  <si>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</si>
  <si>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</si>
  <si>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</si>
  <si>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</si>
  <si>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</si>
  <si>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</si>
  <si>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</si>
  <si>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</si>
  <si>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</si>
  <si>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</si>
  <si>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</si>
  <si>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</si>
  <si>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</si>
  <si>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</si>
  <si>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</si>
  <si>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</si>
  <si>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</si>
  <si>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</si>
  <si>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</si>
  <si>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</si>
  <si>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</si>
  <si>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</si>
  <si>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</si>
  <si>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</si>
  <si>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</si>
  <si>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</si>
  <si>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</si>
  <si>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</si>
  <si>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</si>
  <si>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</si>
  <si>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</si>
  <si>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</si>
  <si>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</si>
  <si>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</si>
  <si>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</si>
  <si>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</si>
  <si>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</si>
  <si>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</si>
  <si>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</si>
  <si>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</si>
  <si>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</si>
  <si>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</si>
  <si>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</si>
  <si>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</si>
  <si>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</si>
  <si>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</si>
  <si>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</si>
  <si>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</si>
  <si>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</si>
  <si>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</si>
  <si>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</si>
  <si>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</si>
  <si>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</si>
  <si>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</si>
  <si>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</si>
  <si>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</si>
  <si>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</si>
  <si>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</si>
  <si>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</si>
  <si>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</si>
  <si>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</si>
  <si>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</si>
  <si>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</si>
  <si>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</si>
  <si>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</si>
  <si>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</si>
  <si>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</si>
  <si>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</si>
  <si>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</si>
  <si>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</si>
  <si>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</si>
  <si>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</si>
  <si>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</si>
  <si>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</si>
  <si>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</si>
  <si>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</si>
  <si>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</si>
  <si>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</si>
  <si>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</si>
  <si>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</si>
  <si>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</si>
  <si>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</si>
  <si>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</si>
  <si>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</si>
  <si>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</si>
  <si>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</si>
  <si>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</si>
  <si>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</si>
  <si>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</si>
  <si>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</si>
  <si>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</si>
  <si>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</si>
  <si>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</si>
  <si>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</si>
  <si>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</si>
  <si>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</si>
  <si>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</si>
  <si>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</si>
  <si>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</si>
  <si>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</si>
  <si>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</si>
  <si>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</si>
  <si>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</si>
  <si>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</si>
  <si>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</si>
  <si>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</si>
  <si>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</si>
  <si>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</si>
  <si>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</si>
  <si>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</si>
  <si>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</si>
  <si>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</si>
  <si>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</si>
  <si>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</si>
  <si>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</si>
  <si>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</si>
  <si>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</si>
  <si>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</si>
  <si>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</si>
  <si>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</si>
  <si>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</si>
  <si>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</si>
  <si>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</si>
  <si>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</si>
  <si>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</si>
  <si>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</si>
  <si>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</si>
  <si>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</si>
  <si>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</si>
  <si>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</si>
  <si>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</si>
  <si>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</si>
  <si>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</si>
  <si>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</si>
  <si>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</si>
  <si>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</si>
  <si>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</si>
  <si>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</si>
  <si>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</si>
  <si>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</si>
  <si>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</si>
  <si>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</si>
  <si>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</si>
  <si>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</si>
  <si>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</si>
  <si>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</si>
  <si>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</si>
  <si>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</si>
  <si>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</si>
  <si>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</si>
  <si>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</si>
  <si>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</si>
  <si>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</si>
  <si>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</si>
  <si>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</si>
  <si>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</si>
  <si>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</si>
  <si>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</si>
  <si>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</si>
  <si>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</si>
  <si>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</si>
  <si>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</si>
  <si>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</si>
  <si>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</si>
  <si>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</si>
  <si>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</si>
  <si>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</si>
  <si>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</si>
  <si>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</si>
  <si>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</si>
  <si>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</si>
  <si>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</si>
  <si>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</si>
  <si>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</si>
  <si>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</si>
  <si>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</si>
  <si>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</si>
  <si>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</si>
  <si>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</si>
  <si>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</si>
  <si>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</si>
  <si>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</si>
  <si>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</si>
  <si>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</si>
  <si>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</si>
  <si>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</si>
  <si>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</si>
  <si>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</si>
  <si>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</si>
  <si>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</si>
  <si>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</si>
  <si>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</si>
  <si>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</si>
  <si>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</si>
  <si>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</si>
  <si>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</si>
  <si>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</si>
  <si>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</si>
  <si>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</si>
  <si>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</si>
  <si>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</si>
  <si>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</si>
  <si>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</si>
  <si>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</si>
  <si>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</si>
  <si>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</si>
  <si>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</si>
  <si>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</si>
  <si>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</si>
  <si>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</si>
  <si>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</si>
  <si>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</si>
  <si>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</si>
  <si>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</si>
  <si>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</si>
  <si>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</si>
  <si>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</si>
  <si>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</si>
  <si>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</si>
  <si>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</si>
  <si>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</si>
  <si>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</si>
  <si>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</si>
  <si>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</si>
  <si>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</si>
  <si>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</si>
  <si>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</si>
  <si>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</si>
  <si>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</si>
  <si>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</si>
  <si>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</si>
  <si>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</si>
  <si>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</si>
  <si>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</si>
  <si>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</si>
  <si>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</si>
  <si>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</si>
  <si>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</si>
  <si>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</si>
  <si>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</si>
  <si>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</si>
  <si>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</si>
  <si>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</si>
  <si>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</si>
  <si>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</si>
  <si>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</si>
  <si>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</si>
  <si>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</si>
  <si>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</si>
  <si>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</si>
  <si>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</si>
  <si>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</si>
  <si>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</si>
  <si>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</si>
  <si>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</si>
  <si>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</si>
  <si>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</si>
  <si>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</si>
  <si>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</si>
  <si>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</si>
  <si>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</si>
  <si>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</si>
  <si>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</si>
  <si>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</si>
  <si>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</si>
  <si>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</si>
  <si>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</si>
  <si>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</si>
  <si>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</si>
  <si>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</si>
  <si>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</si>
  <si>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</si>
  <si>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</si>
  <si>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</si>
  <si>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</si>
  <si>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</si>
  <si>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</si>
  <si>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</si>
  <si>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</si>
  <si>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</si>
  <si>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</si>
  <si>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</si>
  <si>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</si>
  <si>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</si>
  <si>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</si>
  <si>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</si>
  <si>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</si>
  <si>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</si>
  <si>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</si>
  <si>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</si>
  <si>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</si>
  <si>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</si>
  <si>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</si>
  <si>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</si>
  <si>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</si>
  <si>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</si>
  <si>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</si>
  <si>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</si>
  <si>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</si>
  <si>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</si>
  <si>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</si>
  <si>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</si>
  <si>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</si>
  <si>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</si>
  <si>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</si>
  <si>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</si>
  <si>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</si>
  <si>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</si>
  <si>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</si>
  <si>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</si>
  <si>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</si>
  <si>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</si>
  <si>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</si>
  <si>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</si>
  <si>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</si>
  <si>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</si>
  <si>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</si>
  <si>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</si>
  <si>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</si>
  <si>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</si>
  <si>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</si>
  <si>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</si>
  <si>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</si>
  <si>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</si>
  <si>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</si>
  <si>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</si>
  <si>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</si>
  <si>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</si>
  <si>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</si>
  <si>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</si>
  <si>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</si>
  <si>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</si>
  <si>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</si>
  <si>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</si>
  <si>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</si>
  <si>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</si>
  <si>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</si>
  <si>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</si>
  <si>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</si>
  <si>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</si>
  <si>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</si>
  <si>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</si>
  <si>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</si>
  <si>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</si>
  <si>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</si>
  <si>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</si>
  <si>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</si>
  <si>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</si>
  <si>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</si>
  <si>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</si>
  <si>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</si>
  <si>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</si>
  <si>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</si>
  <si>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</si>
  <si>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</si>
  <si>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</si>
  <si>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</si>
  <si>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</si>
  <si>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</si>
  <si>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</si>
  <si>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</si>
  <si>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</si>
  <si>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</si>
  <si>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</si>
  <si>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</si>
  <si>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</si>
  <si>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</si>
  <si>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</si>
  <si>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</si>
  <si>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</si>
  <si>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</si>
  <si>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</si>
  <si>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</si>
  <si>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</si>
  <si>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</si>
  <si>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</si>
  <si>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</si>
  <si>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</si>
  <si>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</si>
  <si>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</si>
  <si>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</si>
  <si>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</si>
  <si>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</si>
  <si>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</si>
  <si>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</si>
  <si>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</si>
  <si>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</si>
  <si>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</si>
  <si>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</si>
  <si>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</si>
  <si>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</si>
  <si>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</si>
  <si>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</si>
  <si>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</si>
  <si>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</si>
  <si>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</si>
  <si>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</si>
  <si>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</si>
  <si>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</si>
  <si>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</si>
  <si>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</si>
  <si>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</si>
  <si>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</si>
  <si>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</si>
  <si>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</si>
  <si>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</si>
  <si>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</si>
  <si>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</si>
  <si>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</si>
  <si>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</si>
  <si>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</si>
  <si>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</si>
  <si>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</si>
  <si>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</si>
  <si>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</si>
  <si>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</si>
  <si>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</si>
  <si>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</si>
  <si>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</si>
  <si>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</si>
  <si>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</si>
  <si>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</si>
  <si>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</si>
  <si>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</si>
  <si>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</si>
  <si>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</si>
  <si>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</si>
  <si>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</si>
  <si>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</si>
  <si>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</si>
  <si>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</si>
  <si>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</si>
  <si>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</si>
  <si>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</si>
  <si>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</si>
  <si>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</si>
  <si>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</si>
  <si>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</si>
  <si>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</si>
  <si>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</si>
  <si>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</si>
  <si>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</si>
  <si>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</si>
  <si>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</si>
  <si>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</si>
  <si>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</si>
  <si>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</si>
  <si>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</si>
  <si>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</si>
  <si>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</si>
  <si>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</si>
  <si>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</si>
  <si>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</si>
  <si>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</si>
  <si>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</si>
  <si>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</si>
  <si>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</si>
  <si>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</si>
  <si>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</si>
  <si>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</si>
  <si>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</si>
  <si>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</si>
  <si>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</si>
  <si>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</si>
  <si>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</si>
  <si>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</si>
  <si>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</si>
  <si>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</si>
  <si>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</si>
  <si>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</si>
  <si>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</si>
  <si>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</si>
  <si>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</si>
  <si>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</si>
  <si>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</si>
  <si>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</si>
  <si>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</si>
  <si>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</si>
  <si>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</si>
  <si>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</si>
  <si>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</si>
  <si>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</si>
  <si>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</si>
  <si>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</si>
  <si>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</si>
  <si>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</si>
  <si>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</si>
  <si>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</si>
  <si>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</si>
  <si>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</si>
  <si>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</si>
  <si>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</si>
  <si>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</si>
  <si>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</si>
  <si>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</si>
  <si>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</si>
  <si>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</si>
  <si>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</si>
  <si>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</si>
  <si>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</si>
  <si>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</si>
  <si>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</si>
  <si>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</si>
  <si>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</si>
  <si>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</si>
  <si>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</si>
  <si>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</si>
  <si>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</si>
  <si>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</si>
  <si>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</si>
  <si>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</si>
  <si>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</si>
  <si>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</si>
  <si>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</si>
  <si>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</si>
  <si>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</si>
  <si>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</si>
  <si>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</si>
  <si>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</si>
  <si>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</si>
  <si>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</si>
  <si>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</si>
  <si>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</si>
  <si>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</si>
  <si>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</si>
  <si>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</si>
  <si>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</si>
  <si>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</si>
  <si>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</si>
  <si>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</si>
  <si>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</si>
  <si>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</si>
  <si>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</si>
  <si>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</si>
  <si>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</si>
  <si>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</si>
  <si>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</si>
  <si>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</si>
  <si>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</si>
  <si>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</si>
  <si>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</si>
  <si>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</si>
  <si>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</si>
  <si>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</si>
  <si>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</si>
  <si>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</si>
  <si>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</si>
  <si>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</si>
  <si>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</si>
  <si>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</si>
  <si>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</si>
  <si>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</si>
  <si>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</si>
  <si>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</si>
  <si>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</si>
  <si>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</si>
  <si>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</si>
  <si>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</si>
  <si>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</si>
  <si>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</si>
  <si>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</si>
  <si>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</si>
  <si>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</si>
  <si>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</si>
  <si>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</si>
  <si>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</si>
  <si>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</si>
  <si>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</si>
  <si>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</si>
  <si>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</si>
  <si>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</si>
  <si>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</si>
  <si>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</si>
  <si>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</si>
  <si>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</si>
  <si>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</si>
  <si>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</si>
  <si>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</si>
  <si>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</si>
  <si>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</si>
  <si>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</si>
  <si>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</si>
  <si>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</si>
  <si>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</si>
  <si>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</si>
  <si>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</si>
  <si>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</si>
  <si>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</si>
  <si>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</si>
  <si>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</si>
  <si>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</si>
  <si>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</si>
  <si>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</si>
  <si>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</si>
  <si>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</si>
  <si>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</si>
  <si>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</si>
  <si>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</si>
  <si>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</si>
  <si>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</si>
  <si>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</si>
  <si>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</si>
  <si>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</si>
  <si>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</si>
  <si>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</si>
  <si>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</si>
  <si>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</si>
  <si>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</si>
  <si>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</si>
  <si>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</si>
  <si>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</si>
  <si>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</si>
  <si>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</si>
  <si>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</si>
  <si>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</si>
  <si>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</si>
  <si>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</si>
  <si>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</si>
  <si>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</si>
  <si>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</si>
  <si>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</si>
  <si>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</si>
  <si>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</si>
  <si>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</si>
  <si>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</si>
  <si>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</si>
  <si>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</si>
  <si>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</si>
  <si>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</si>
  <si>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</si>
  <si>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</si>
  <si>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</si>
  <si>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</si>
  <si>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</si>
  <si>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</si>
  <si>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</si>
  <si>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</si>
  <si>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</si>
  <si>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</si>
  <si>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</si>
  <si>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</si>
  <si>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</si>
  <si>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</si>
  <si>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</si>
  <si>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</si>
  <si>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</si>
  <si>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</si>
  <si>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</si>
  <si>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</si>
  <si>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</si>
  <si>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</si>
  <si>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</si>
  <si>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</si>
  <si>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</si>
  <si>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</si>
  <si>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</si>
  <si>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</si>
  <si>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</si>
  <si>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</si>
  <si>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</si>
  <si>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</si>
  <si>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</si>
  <si>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</si>
  <si>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</si>
  <si>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</si>
  <si>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</si>
  <si>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</si>
  <si>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</si>
  <si>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</si>
  <si>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</si>
  <si>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</si>
  <si>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</si>
  <si>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</si>
  <si>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</si>
  <si>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</si>
  <si>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</si>
  <si>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</si>
  <si>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</si>
  <si>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</si>
  <si>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</si>
  <si>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</si>
  <si>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</si>
  <si>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</si>
  <si>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</si>
  <si>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</si>
  <si>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</si>
  <si>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</si>
  <si>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</si>
  <si>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</si>
  <si>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</si>
  <si>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</si>
  <si>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</si>
  <si>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</si>
  <si>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</si>
  <si>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</si>
  <si>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</si>
  <si>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</si>
  <si>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</si>
  <si>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</si>
  <si>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</si>
  <si>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</si>
  <si>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</si>
  <si>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</si>
  <si>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</si>
  <si>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</si>
  <si>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</si>
  <si>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</si>
  <si>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</si>
  <si>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</si>
  <si>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</si>
  <si>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</si>
  <si>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</si>
  <si>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</si>
  <si>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</si>
  <si>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</si>
  <si>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</si>
  <si>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</si>
  <si>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</si>
  <si>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</si>
  <si>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</si>
  <si>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</si>
  <si>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</si>
  <si>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</si>
  <si>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</si>
  <si>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</si>
  <si>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</si>
  <si>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</si>
  <si>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</si>
  <si>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</si>
  <si>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</si>
  <si>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</si>
  <si>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</si>
  <si>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</si>
  <si>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</si>
  <si>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</si>
  <si>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</si>
  <si>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</si>
  <si>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</si>
  <si>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</si>
  <si>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</si>
  <si>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</si>
  <si>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</si>
  <si>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</si>
  <si>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</si>
  <si>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</si>
  <si>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</si>
  <si>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</si>
  <si>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</si>
  <si>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</si>
  <si>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</si>
  <si>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</si>
  <si>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</si>
  <si>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</si>
  <si>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</si>
  <si>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</si>
  <si>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</si>
  <si>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</si>
  <si>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</si>
  <si>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</si>
  <si>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</si>
  <si>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</si>
  <si>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</si>
  <si>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</si>
  <si>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</si>
  <si>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</si>
  <si>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</si>
  <si>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</si>
  <si>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</si>
  <si>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</si>
  <si>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</si>
  <si>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</si>
  <si>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</si>
  <si>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</si>
  <si>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</si>
  <si>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</si>
  <si>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</si>
  <si>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</si>
  <si>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</si>
  <si>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</si>
  <si>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</si>
  <si>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</si>
  <si>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</si>
  <si>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</si>
  <si>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</si>
  <si>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</si>
  <si>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</si>
  <si>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</si>
  <si>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</si>
  <si>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</si>
  <si>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</si>
  <si>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</si>
  <si>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</si>
  <si>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</si>
  <si>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</si>
  <si>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</si>
  <si>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</si>
  <si>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</si>
  <si>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</si>
  <si>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</si>
  <si>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</si>
  <si>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</si>
  <si>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</si>
  <si>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</si>
  <si>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</si>
  <si>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</si>
  <si>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</si>
  <si>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</si>
  <si>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</si>
  <si>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</si>
  <si>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</si>
  <si>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</si>
  <si>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</si>
  <si>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</si>
  <si>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</si>
  <si>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</si>
  <si>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</si>
  <si>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</si>
  <si>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</si>
  <si>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</si>
  <si>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</si>
  <si>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</si>
  <si>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</si>
  <si>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</si>
  <si>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</si>
  <si>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</si>
  <si>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</si>
  <si>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</si>
  <si>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</si>
  <si>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</si>
  <si>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</si>
  <si>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</si>
  <si>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</si>
  <si>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</si>
  <si>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</si>
  <si>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</si>
  <si>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</si>
  <si>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</si>
  <si>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</si>
  <si>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</si>
  <si>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</si>
  <si>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</si>
  <si>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</si>
  <si>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</si>
  <si>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</si>
  <si>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</si>
  <si>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</si>
  <si>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</si>
  <si>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</si>
  <si>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</si>
  <si>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</si>
  <si>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</si>
  <si>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</si>
  <si>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</si>
  <si>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</si>
  <si>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</si>
  <si>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</si>
  <si>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</si>
  <si>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</si>
  <si>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</si>
  <si>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</si>
  <si>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</si>
  <si>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</si>
  <si>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</si>
  <si>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</si>
  <si>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</si>
  <si>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</si>
  <si>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</si>
  <si>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</si>
  <si>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</si>
  <si>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</si>
  <si>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</si>
  <si>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</si>
  <si>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</si>
  <si>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</si>
  <si>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</si>
  <si>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</si>
  <si>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</si>
  <si>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</si>
  <si>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</si>
  <si>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</si>
  <si>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</si>
  <si>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</si>
  <si>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</si>
  <si>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</si>
  <si>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</si>
  <si>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</si>
  <si>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</si>
  <si>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</si>
  <si>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</si>
  <si>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</si>
  <si>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</si>
  <si>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</si>
  <si>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</si>
  <si>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</si>
  <si>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</si>
  <si>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</si>
  <si>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</si>
  <si>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</si>
  <si>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</si>
  <si>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</si>
  <si>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</si>
  <si>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</si>
  <si>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</si>
  <si>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</si>
  <si>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</si>
  <si>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</si>
  <si>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</si>
  <si>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</si>
  <si>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</si>
  <si>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</si>
  <si>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</si>
  <si>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</si>
  <si>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</si>
  <si>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</si>
  <si>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</si>
  <si>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</si>
  <si>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</si>
  <si>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</si>
  <si>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</si>
  <si>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</si>
  <si>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</si>
  <si>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</si>
  <si>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</si>
  <si>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</si>
  <si>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</si>
  <si>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</si>
  <si>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</si>
  <si>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</si>
  <si>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</si>
  <si>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</si>
  <si>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</si>
  <si>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</si>
  <si>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</si>
  <si>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</si>
  <si>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</si>
  <si>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</si>
  <si>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</si>
  <si>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</si>
  <si>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</si>
  <si>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</si>
  <si>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</si>
  <si>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</si>
  <si>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</si>
  <si>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</si>
  <si>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</si>
  <si>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</si>
  <si>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</si>
  <si>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</si>
  <si>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</si>
  <si>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</si>
  <si>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</si>
  <si>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</si>
  <si>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</si>
  <si>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</si>
  <si>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</si>
  <si>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</si>
  <si>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</si>
  <si>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</si>
  <si>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</si>
  <si>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</si>
  <si>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</si>
  <si>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</si>
  <si>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</si>
  <si>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</si>
  <si>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</si>
  <si>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</si>
  <si>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</si>
  <si>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</si>
  <si>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</si>
  <si>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</si>
  <si>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</si>
  <si>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</si>
  <si>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</si>
  <si>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</si>
  <si>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</si>
  <si>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</si>
  <si>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</si>
  <si>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</si>
  <si>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</si>
  <si>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</si>
  <si>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</si>
  <si>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</si>
  <si>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</si>
  <si>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</si>
  <si>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</si>
  <si>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</si>
  <si>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</si>
  <si>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</si>
  <si>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</si>
  <si>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</si>
  <si>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</si>
  <si>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</si>
  <si>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</si>
  <si>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</si>
  <si>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</si>
  <si>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</si>
  <si>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</si>
  <si>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</si>
  <si>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</si>
  <si>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</si>
  <si>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</si>
  <si>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</si>
  <si>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</si>
  <si>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</si>
  <si>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</si>
  <si>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</si>
  <si>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</si>
  <si>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</si>
  <si>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</si>
  <si>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</si>
  <si>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</si>
  <si>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</si>
  <si>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</si>
  <si>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</si>
  <si>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</si>
  <si>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</si>
  <si>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</si>
  <si>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</si>
  <si>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</si>
  <si>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</si>
  <si>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</si>
  <si>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</si>
  <si>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</si>
  <si>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</si>
  <si>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</si>
  <si>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</si>
  <si>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</si>
  <si>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</si>
  <si>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</si>
  <si>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</si>
  <si>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</si>
  <si>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</si>
  <si>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</si>
  <si>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</si>
  <si>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</si>
  <si>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</si>
  <si>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</si>
  <si>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</si>
  <si>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</si>
  <si>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</si>
  <si>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</si>
  <si>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</si>
  <si>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</si>
  <si>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</si>
  <si>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</si>
  <si>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</si>
  <si>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</si>
  <si>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</si>
  <si>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</si>
  <si>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</si>
  <si>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</si>
  <si>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</si>
  <si>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</si>
  <si>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</si>
  <si>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</si>
  <si>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</si>
  <si>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</si>
  <si>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</si>
  <si>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</si>
  <si>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</si>
  <si>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</si>
  <si>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</si>
  <si>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</si>
  <si>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</si>
  <si>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</si>
  <si>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</si>
  <si>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</si>
  <si>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</si>
  <si>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</si>
  <si>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</si>
  <si>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</si>
  <si>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</si>
  <si>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</si>
  <si>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</si>
  <si>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</si>
  <si>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</si>
  <si>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</si>
  <si>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</si>
  <si>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</si>
  <si>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</si>
  <si>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</si>
  <si>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</si>
  <si>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</si>
  <si>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</si>
  <si>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</si>
  <si>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</si>
  <si>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</si>
  <si>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</si>
  <si>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</si>
  <si>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</si>
  <si>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</si>
  <si>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</si>
  <si>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</si>
  <si>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</si>
  <si>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</si>
  <si>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</si>
  <si>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</si>
  <si>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</si>
  <si>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</si>
  <si>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</si>
  <si>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</si>
  <si>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</si>
  <si>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</si>
  <si>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</si>
  <si>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</si>
  <si>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</si>
  <si>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</si>
  <si>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</si>
  <si>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</si>
  <si>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</si>
  <si>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</si>
  <si>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</si>
  <si>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</si>
  <si>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</si>
  <si>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</si>
  <si>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</si>
  <si>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</si>
  <si>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</si>
  <si>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</si>
  <si>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</si>
  <si>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</si>
  <si>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</si>
  <si>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</si>
  <si>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</si>
  <si>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</si>
  <si>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</si>
  <si>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</si>
  <si>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</si>
  <si>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</si>
  <si>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</si>
  <si>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</si>
  <si>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</si>
  <si>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</si>
  <si>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</si>
  <si>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</si>
  <si>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</si>
  <si>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</si>
  <si>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</si>
  <si>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</si>
  <si>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</si>
  <si>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</si>
  <si>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</si>
  <si>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</si>
  <si>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</si>
  <si>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</si>
  <si>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</si>
  <si>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</si>
  <si>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</si>
  <si>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</si>
  <si>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</si>
  <si>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</si>
  <si>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</si>
  <si>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</si>
  <si>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</si>
  <si>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</si>
  <si>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</si>
  <si>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</si>
  <si>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</si>
  <si>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</si>
  <si>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</si>
  <si>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</si>
  <si>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</si>
  <si>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</si>
  <si>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</si>
  <si>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</si>
  <si>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</si>
  <si>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</si>
  <si>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</si>
  <si>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</si>
  <si>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</si>
  <si>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</si>
  <si>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</si>
  <si>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</si>
  <si>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</si>
  <si>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</si>
  <si>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</si>
  <si>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</si>
  <si>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</si>
  <si>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</si>
  <si>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</si>
  <si>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</si>
  <si>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</si>
  <si>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</si>
  <si>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</si>
  <si>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</si>
  <si>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</si>
  <si>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</si>
  <si>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</si>
  <si>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</si>
  <si>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</si>
  <si>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</si>
  <si>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</si>
  <si>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</si>
  <si>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</si>
  <si>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</si>
  <si>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</si>
  <si>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</si>
  <si>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</si>
  <si>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</si>
  <si>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</si>
  <si>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</si>
  <si>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</si>
  <si>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</si>
  <si>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</si>
  <si>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</si>
  <si>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</si>
  <si>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</si>
  <si>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</si>
  <si>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</si>
  <si>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</si>
  <si>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</si>
  <si>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</si>
  <si>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</si>
  <si>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</si>
  <si>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</si>
  <si>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</si>
  <si>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</si>
  <si>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</si>
  <si>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</si>
  <si>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</si>
  <si>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</si>
  <si>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</si>
  <si>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</si>
  <si>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</si>
  <si>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</si>
  <si>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</si>
  <si>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</si>
  <si>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</si>
  <si>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</si>
  <si>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</si>
  <si>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</si>
  <si>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</si>
  <si>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</si>
  <si>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</si>
  <si>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</si>
  <si>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</si>
  <si>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</si>
  <si>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</si>
  <si>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</si>
  <si>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</si>
  <si>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</si>
  <si>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</si>
  <si>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</si>
  <si>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</si>
  <si>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</si>
  <si>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</si>
  <si>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</si>
  <si>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</si>
  <si>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</si>
  <si>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</si>
  <si>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</si>
  <si>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</si>
  <si>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</si>
  <si>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</si>
  <si>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</si>
  <si>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</si>
  <si>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</si>
  <si>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</si>
  <si>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</si>
  <si>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</si>
  <si>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</si>
  <si>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</si>
  <si>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</si>
  <si>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</si>
  <si>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</si>
  <si>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</si>
  <si>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</si>
  <si>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</si>
  <si>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</si>
  <si>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</si>
  <si>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</si>
  <si>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</si>
  <si>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</si>
  <si>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</si>
  <si>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</si>
  <si>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</si>
  <si>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</si>
  <si>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</si>
  <si>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</si>
  <si>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</si>
  <si>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</si>
  <si>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</si>
  <si>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</si>
  <si>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</si>
  <si>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</si>
  <si>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</si>
  <si>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</si>
  <si>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</si>
  <si>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</si>
  <si>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</si>
  <si>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</si>
  <si>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</si>
  <si>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</si>
  <si>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</si>
  <si>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</si>
  <si>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</si>
  <si>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</si>
  <si>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</si>
  <si>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</si>
  <si>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</si>
  <si>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</si>
  <si>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</si>
  <si>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</si>
  <si>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</si>
  <si>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</si>
  <si>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</si>
  <si>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</si>
  <si>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</si>
  <si>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</si>
  <si>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</si>
  <si>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</si>
  <si>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</si>
  <si>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</si>
  <si>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</si>
  <si>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</si>
  <si>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</si>
  <si>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</si>
  <si>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</si>
  <si>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</si>
  <si>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</si>
  <si>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</si>
  <si>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</si>
  <si>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</si>
  <si>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</si>
  <si>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</si>
  <si>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</si>
  <si>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</si>
  <si>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</si>
  <si>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</si>
  <si>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</si>
  <si>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</si>
  <si>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</si>
  <si>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</si>
  <si>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</si>
  <si>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</si>
  <si>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</si>
  <si>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</si>
  <si>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</si>
  <si>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</si>
  <si>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</si>
  <si>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</si>
  <si>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</si>
  <si>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</si>
  <si>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</si>
  <si>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</si>
  <si>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</si>
  <si>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</si>
  <si>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</si>
  <si>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</si>
  <si>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</si>
  <si>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</si>
  <si>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</si>
  <si>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</si>
  <si>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</si>
  <si>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</si>
  <si>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</si>
  <si>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</si>
  <si>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</si>
  <si>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</si>
  <si>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</si>
  <si>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</si>
  <si>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</si>
  <si>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</si>
  <si>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</si>
  <si>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</si>
  <si>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</si>
  <si>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</si>
  <si>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</si>
  <si>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</si>
  <si>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</si>
  <si>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</si>
  <si>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</si>
  <si>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</si>
  <si>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</si>
  <si>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</si>
  <si>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</si>
  <si>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</si>
  <si>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</si>
  <si>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</si>
  <si>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</si>
  <si>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</si>
  <si>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</si>
  <si>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</si>
  <si>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</si>
  <si>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</si>
  <si>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</si>
  <si>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</si>
  <si>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</si>
  <si>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</si>
  <si>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</si>
  <si>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</si>
  <si>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</si>
  <si>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</si>
  <si>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</si>
  <si>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</si>
  <si>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</si>
  <si>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</si>
  <si>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</si>
  <si>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</si>
  <si>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</si>
  <si>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</si>
  <si>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</si>
  <si>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</si>
  <si>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</si>
  <si>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</si>
  <si>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</si>
  <si>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</si>
  <si>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</si>
  <si>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</si>
  <si>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</si>
  <si>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</si>
  <si>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</si>
  <si>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</si>
  <si>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</si>
  <si>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</si>
  <si>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</si>
  <si>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</si>
  <si>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</si>
  <si>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</si>
  <si>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</si>
  <si>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</si>
  <si>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</si>
  <si>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</si>
  <si>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</si>
  <si>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</si>
  <si>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</si>
  <si>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</si>
  <si>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</si>
  <si>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</si>
  <si>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</si>
  <si>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</si>
  <si>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</si>
  <si>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</si>
  <si>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</si>
  <si>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</si>
  <si>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</si>
  <si>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</si>
  <si>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</si>
  <si>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</si>
  <si>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</si>
  <si>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</si>
  <si>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</si>
  <si>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</si>
  <si>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</si>
  <si>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</si>
  <si>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</si>
  <si>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</si>
  <si>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</si>
  <si>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</si>
  <si>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</si>
  <si>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</si>
  <si>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</si>
  <si>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</si>
  <si>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</si>
  <si>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</si>
  <si>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</si>
  <si>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</si>
  <si>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</si>
  <si>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</si>
  <si>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</si>
  <si>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</si>
  <si>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</si>
  <si>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</si>
  <si>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</si>
  <si>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</si>
  <si>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</si>
  <si>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</si>
  <si>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</si>
  <si>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</si>
  <si>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</si>
  <si>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</si>
  <si>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</si>
  <si>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</si>
  <si>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</si>
  <si>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</si>
  <si>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</si>
  <si>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</si>
  <si>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</si>
  <si>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</si>
  <si>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</si>
  <si>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</si>
  <si>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</si>
  <si>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</si>
  <si>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</si>
  <si>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</si>
  <si>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</si>
  <si>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</si>
  <si>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</si>
  <si>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</si>
  <si>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</si>
  <si>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</si>
  <si>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</si>
  <si>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</si>
  <si>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</si>
  <si>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</si>
  <si>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</si>
  <si>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</si>
  <si>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</si>
  <si>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</si>
  <si>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</si>
  <si>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</si>
  <si>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</si>
  <si>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</si>
  <si>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</si>
  <si>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</si>
  <si>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</si>
  <si>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</si>
  <si>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</si>
  <si>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</si>
  <si>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</si>
  <si>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</si>
  <si>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</si>
  <si>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</si>
  <si>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</si>
  <si>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</si>
  <si>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</si>
  <si>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</si>
  <si>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</si>
  <si>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</si>
  <si>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</si>
  <si>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</si>
  <si>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</si>
  <si>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</si>
  <si>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</si>
  <si>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</si>
  <si>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</si>
  <si>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</si>
  <si>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</si>
  <si>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</si>
  <si>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</si>
  <si>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</si>
  <si>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</si>
  <si>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</si>
  <si>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</si>
  <si>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</si>
  <si>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</si>
  <si>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</si>
  <si>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</si>
  <si>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</si>
  <si>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</si>
  <si>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</si>
  <si>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</si>
  <si>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</si>
  <si>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</si>
  <si>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</si>
  <si>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</si>
  <si>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</si>
  <si>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</si>
  <si>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</si>
  <si>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</si>
  <si>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</si>
  <si>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</si>
  <si>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</si>
  <si>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</si>
  <si>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</si>
  <si>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</si>
  <si>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</si>
  <si>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</si>
  <si>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</si>
  <si>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</si>
  <si>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</si>
  <si>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</si>
  <si>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</si>
  <si>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</si>
  <si>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</si>
  <si>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</si>
  <si>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</si>
  <si>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</si>
  <si>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</si>
  <si>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</si>
  <si>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</si>
  <si>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</si>
  <si>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</si>
  <si>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</si>
  <si>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</si>
  <si>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</si>
  <si>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</si>
  <si>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</si>
  <si>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</si>
  <si>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</si>
  <si>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</si>
  <si>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</si>
  <si>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</si>
  <si>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</si>
  <si>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</si>
  <si>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</si>
  <si>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</si>
  <si>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</si>
  <si>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</si>
  <si>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</si>
  <si>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</si>
  <si>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</si>
  <si>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</si>
  <si>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</si>
  <si>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</si>
  <si>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</si>
  <si>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</si>
  <si>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</si>
  <si>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</si>
  <si>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</si>
  <si>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</si>
  <si>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</si>
  <si>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</si>
  <si>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</si>
  <si>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</si>
  <si>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</si>
  <si>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</si>
  <si>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</si>
  <si>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</si>
  <si>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</si>
  <si>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</si>
  <si>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</si>
  <si>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</si>
  <si>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</si>
  <si>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</si>
  <si>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</si>
  <si>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</si>
  <si>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</si>
  <si>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</si>
  <si>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</si>
  <si>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</si>
  <si>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</si>
  <si>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</si>
  <si>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</si>
  <si>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</si>
  <si>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</si>
  <si>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</si>
  <si>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</si>
  <si>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</si>
  <si>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</si>
  <si>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</si>
  <si>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</si>
  <si>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</si>
  <si>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</si>
  <si>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</si>
  <si>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</si>
  <si>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</si>
  <si>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</si>
  <si>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</si>
  <si>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</si>
  <si>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</si>
  <si>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</si>
  <si>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</si>
  <si>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</si>
  <si>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</si>
  <si>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</si>
  <si>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</si>
  <si>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</si>
  <si>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</si>
  <si>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</si>
  <si>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</si>
  <si>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</si>
  <si>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</si>
  <si>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</si>
  <si>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</si>
  <si>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</si>
  <si>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</si>
  <si>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</si>
  <si>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</si>
  <si>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</si>
  <si>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</si>
  <si>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</si>
  <si>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</si>
  <si>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</si>
  <si>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</si>
  <si>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</si>
  <si>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</si>
  <si>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</si>
  <si>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</si>
  <si>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</si>
  <si>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</si>
  <si>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</si>
  <si>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</si>
  <si>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</si>
  <si>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</si>
  <si>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</si>
  <si>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</si>
  <si>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</si>
  <si>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</si>
  <si>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</si>
  <si>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</si>
  <si>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</si>
  <si>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</si>
  <si>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</si>
  <si>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</si>
  <si>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</si>
  <si>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</si>
  <si>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</si>
  <si>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</si>
  <si>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</si>
  <si>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</si>
  <si>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</si>
  <si>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</si>
  <si>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</si>
  <si>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</si>
  <si>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</si>
  <si>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</si>
  <si>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</si>
  <si>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</si>
  <si>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</si>
  <si>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</si>
  <si>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</si>
  <si>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</si>
  <si>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</si>
  <si>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</si>
  <si>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</si>
  <si>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</si>
  <si>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</si>
  <si>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</si>
  <si>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</si>
  <si>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</si>
  <si>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</si>
  <si>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</si>
  <si>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</si>
  <si>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</si>
  <si>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</si>
  <si>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</si>
  <si>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</si>
  <si>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</si>
  <si>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</si>
  <si>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</si>
  <si>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</si>
  <si>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</si>
  <si>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</si>
  <si>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</si>
  <si>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</si>
  <si>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</si>
  <si>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</si>
  <si>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</si>
  <si>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</si>
  <si>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</si>
  <si>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</si>
  <si>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</si>
  <si>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</si>
  <si>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</si>
  <si>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</si>
  <si>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</si>
  <si>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</si>
  <si>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</si>
  <si>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</si>
  <si>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</si>
  <si>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</si>
  <si>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</si>
  <si>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</si>
  <si>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</si>
  <si>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</si>
  <si>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</si>
  <si>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</si>
  <si>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</si>
  <si>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</si>
  <si>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</si>
  <si>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</si>
  <si>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</si>
  <si>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</si>
  <si>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</si>
  <si>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</si>
  <si>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</si>
  <si>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</si>
  <si>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</si>
  <si>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</si>
  <si>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</si>
  <si>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</si>
  <si>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</si>
  <si>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</si>
  <si>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</si>
  <si>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</si>
  <si>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</si>
  <si>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</si>
  <si>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</si>
  <si>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</si>
  <si>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</si>
  <si>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</si>
  <si>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</si>
  <si>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</si>
  <si>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</si>
  <si>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</si>
  <si>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</si>
  <si>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</si>
  <si>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</si>
  <si>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</si>
  <si>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</si>
  <si>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</si>
  <si>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</si>
  <si>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</si>
  <si>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</si>
  <si>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</si>
  <si>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</si>
  <si>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</si>
  <si>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</si>
  <si>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</si>
  <si>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</si>
  <si>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</si>
  <si>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</si>
  <si>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</si>
  <si>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</si>
  <si>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</si>
  <si>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</si>
  <si>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</si>
  <si>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</si>
  <si>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</si>
  <si>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</si>
  <si>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</si>
  <si>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</si>
  <si>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</si>
  <si>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</si>
  <si>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</si>
  <si>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</si>
  <si>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</si>
  <si>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</si>
  <si>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</si>
  <si>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</si>
  <si>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</si>
  <si>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</si>
  <si>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</si>
  <si>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</si>
  <si>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</si>
  <si>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</si>
  <si>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</si>
  <si>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</si>
  <si>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</si>
  <si>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</si>
  <si>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</si>
  <si>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</si>
  <si>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</si>
  <si>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</si>
  <si>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</si>
  <si>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</si>
  <si>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</si>
  <si>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</si>
  <si>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</si>
  <si>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</si>
  <si>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</si>
  <si>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</si>
  <si>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</si>
  <si>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</si>
  <si>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</si>
  <si>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</si>
  <si>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</si>
  <si>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</si>
  <si>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</si>
  <si>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</si>
  <si>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</si>
  <si>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</si>
  <si>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</si>
  <si>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</si>
  <si>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</si>
  <si>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</si>
  <si>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</si>
  <si>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</si>
  <si>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</si>
  <si>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</si>
  <si>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</si>
  <si>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</si>
  <si>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</si>
  <si>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</si>
  <si>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</si>
  <si>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</si>
  <si>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</si>
  <si>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</si>
  <si>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</si>
  <si>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</si>
  <si>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</si>
  <si>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</si>
  <si>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</si>
  <si>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</si>
  <si>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</si>
  <si>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</si>
  <si>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</si>
  <si>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</si>
  <si>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</si>
  <si>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</si>
  <si>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</si>
  <si>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</si>
  <si>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</si>
  <si>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</si>
  <si>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</si>
  <si>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</si>
  <si>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</si>
  <si>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</si>
  <si>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</si>
  <si>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</si>
  <si>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</si>
  <si>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</si>
  <si>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</si>
  <si>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</si>
  <si>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</si>
  <si>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</si>
  <si>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</si>
  <si>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</si>
  <si>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</si>
  <si>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</si>
  <si>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</si>
  <si>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</si>
  <si>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</si>
  <si>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</si>
  <si>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</si>
  <si>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</si>
  <si>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</si>
  <si>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</si>
  <si>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</si>
  <si>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</si>
  <si>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</si>
  <si>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</si>
  <si>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</si>
  <si>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</si>
  <si>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</si>
  <si>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</si>
  <si>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</si>
  <si>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</si>
  <si>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</si>
  <si>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</si>
  <si>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</si>
  <si>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</si>
  <si>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</si>
  <si>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</si>
  <si>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</si>
  <si>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</si>
  <si>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</si>
  <si>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</si>
  <si>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</si>
  <si>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</si>
  <si>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</si>
  <si>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</si>
  <si>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</si>
  <si>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</si>
  <si>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</si>
  <si>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</si>
  <si>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</si>
  <si>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</si>
  <si>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</si>
  <si>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</si>
  <si>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</si>
  <si>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</si>
  <si>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</si>
  <si>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</si>
  <si>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</si>
  <si>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</si>
  <si>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</si>
  <si>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</si>
  <si>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</si>
  <si>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</si>
  <si>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</si>
  <si>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</si>
  <si>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</si>
  <si>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</si>
  <si>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</si>
  <si>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</si>
  <si>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</si>
  <si>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</si>
  <si>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</si>
  <si>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</si>
  <si>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</si>
  <si>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</si>
  <si>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</si>
  <si>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</si>
  <si>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</si>
  <si>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</si>
  <si>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</si>
  <si>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</si>
  <si>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</si>
  <si>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</si>
  <si>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</si>
  <si>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</si>
  <si>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</si>
  <si>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</si>
  <si>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</si>
  <si>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</si>
  <si>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</si>
  <si>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</si>
  <si>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</si>
  <si>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</si>
  <si>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</si>
  <si>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</si>
  <si>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</si>
  <si>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</si>
  <si>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</si>
  <si>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</si>
  <si>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</si>
  <si>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</si>
  <si>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</si>
  <si>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</si>
  <si>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</si>
  <si>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</si>
  <si>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</si>
  <si>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</si>
  <si>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</si>
  <si>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</si>
  <si>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</si>
  <si>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</si>
  <si>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</si>
  <si>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</si>
  <si>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</si>
  <si>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</si>
  <si>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</si>
  <si>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</si>
  <si>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</si>
  <si>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</si>
  <si>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</si>
  <si>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</si>
  <si>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</si>
  <si>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</si>
  <si>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</si>
  <si>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</si>
  <si>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</si>
  <si>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</si>
  <si>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</si>
  <si>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</si>
  <si>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</si>
  <si>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</si>
  <si>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</si>
  <si>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</si>
  <si>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</si>
  <si>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</si>
  <si>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</si>
  <si>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</si>
  <si>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</si>
  <si>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</si>
  <si>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</si>
  <si>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</si>
  <si>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</si>
  <si>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</si>
  <si>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</si>
  <si>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</si>
  <si>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</si>
  <si>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</si>
  <si>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</si>
  <si>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</si>
  <si>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</si>
  <si>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</si>
  <si>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</si>
  <si>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</si>
  <si>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</si>
  <si>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</si>
  <si>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</si>
  <si>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</si>
  <si>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</si>
  <si>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</si>
  <si>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</si>
  <si>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</si>
  <si>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</si>
  <si>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</si>
  <si>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</si>
  <si>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</si>
  <si>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</si>
  <si>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</si>
  <si>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</si>
  <si>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</si>
  <si>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</si>
  <si>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</si>
  <si>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</si>
  <si>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</si>
  <si>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</si>
  <si>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</si>
  <si>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</si>
  <si>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</si>
  <si>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</si>
  <si>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</si>
  <si>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</si>
  <si>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</si>
  <si>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</si>
  <si>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</si>
  <si>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</si>
  <si>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</si>
  <si>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</si>
  <si>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</si>
  <si>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</si>
  <si>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</si>
  <si>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</si>
  <si>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</si>
  <si>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</si>
  <si>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</si>
  <si>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</si>
  <si>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</si>
  <si>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</si>
  <si>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</si>
  <si>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</si>
  <si>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</si>
  <si>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</si>
  <si>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</si>
  <si>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</si>
  <si>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</si>
  <si>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</si>
  <si>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</si>
  <si>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</si>
  <si>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</si>
  <si>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</si>
  <si>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</si>
  <si>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</si>
  <si>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</si>
  <si>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</si>
  <si>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</si>
  <si>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</si>
  <si>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</si>
  <si>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</si>
  <si>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</si>
  <si>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</si>
  <si>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</si>
  <si>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</si>
  <si>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</si>
  <si>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</si>
  <si>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</si>
  <si>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</si>
  <si>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</si>
  <si>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</si>
  <si>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</si>
  <si>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</si>
  <si>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</si>
  <si>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</si>
  <si>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</si>
  <si>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</si>
  <si>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</si>
  <si>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</si>
  <si>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</si>
  <si>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</si>
  <si>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</si>
  <si>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</si>
  <si>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</si>
  <si>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</si>
  <si>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</si>
  <si>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</si>
  <si>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</si>
  <si>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</si>
  <si>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</si>
  <si>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</si>
  <si>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</si>
  <si>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</si>
  <si>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</si>
  <si>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</si>
  <si>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</si>
  <si>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</si>
  <si>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</si>
  <si>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</si>
  <si>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</si>
  <si>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</si>
  <si>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</si>
  <si>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</si>
  <si>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</si>
  <si>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</si>
  <si>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</si>
  <si>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</si>
  <si>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</si>
  <si>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</si>
  <si>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</si>
  <si>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</si>
  <si>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</si>
  <si>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</si>
  <si>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</si>
  <si>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</si>
  <si>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</si>
  <si>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</si>
  <si>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</si>
  <si>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</si>
  <si>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</si>
  <si>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</si>
  <si>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</si>
  <si>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</si>
  <si>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</si>
  <si>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</si>
  <si>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</si>
  <si>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</si>
  <si>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</si>
  <si>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</si>
  <si>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</si>
  <si>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</si>
  <si>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</si>
  <si>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</si>
  <si>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</si>
  <si>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</si>
  <si>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</si>
  <si>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</si>
  <si>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</si>
  <si>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</si>
  <si>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</si>
  <si>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</si>
  <si>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</si>
  <si>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</si>
  <si>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</si>
  <si>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</si>
  <si>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</si>
  <si>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</si>
  <si>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</si>
  <si>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</si>
  <si>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</si>
  <si>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</si>
  <si>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</si>
  <si>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</si>
  <si>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</si>
  <si>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</si>
  <si>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</si>
  <si>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</si>
  <si>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</si>
  <si>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</si>
  <si>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</si>
  <si>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</si>
  <si>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</si>
  <si>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</si>
  <si>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</si>
  <si>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</si>
  <si>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</si>
  <si>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</si>
  <si>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</si>
  <si>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</si>
  <si>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</si>
  <si>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</si>
  <si>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</si>
  <si>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</si>
  <si>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</si>
  <si>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</si>
  <si>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</si>
  <si>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</si>
  <si>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</si>
  <si>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</si>
  <si>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</si>
  <si>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</si>
  <si>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</si>
  <si>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</si>
  <si>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</si>
  <si>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</si>
  <si>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</si>
  <si>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</si>
  <si>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</si>
  <si>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</si>
  <si>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</si>
  <si>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</si>
  <si>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</si>
  <si>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</si>
  <si>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</si>
  <si>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</si>
  <si>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</si>
  <si>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</si>
  <si>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</si>
  <si>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</si>
  <si>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</si>
  <si>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</si>
  <si>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</si>
  <si>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</si>
  <si>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</si>
  <si>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</si>
  <si>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</si>
  <si>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</si>
  <si>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</si>
  <si>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</si>
  <si>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</si>
  <si>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</si>
  <si>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</si>
  <si>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</si>
  <si>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</si>
  <si>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</si>
  <si>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</si>
  <si>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</si>
  <si>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</si>
  <si>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</si>
  <si>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</si>
  <si>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</si>
  <si>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</si>
  <si>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</si>
  <si>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</si>
  <si>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</si>
  <si>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</si>
  <si>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</si>
  <si>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</si>
  <si>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</si>
  <si>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</si>
  <si>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</si>
  <si>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</si>
  <si>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</si>
  <si>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</si>
  <si>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</si>
  <si>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</si>
  <si>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</si>
  <si>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</si>
  <si>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</si>
  <si>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</si>
  <si>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</si>
  <si>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</si>
  <si>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</si>
  <si>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</si>
  <si>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</si>
  <si>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</si>
  <si>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</si>
  <si>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</si>
  <si>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</si>
  <si>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</si>
  <si>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</si>
  <si>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</si>
  <si>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</si>
  <si>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</si>
  <si>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</si>
  <si>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</si>
  <si>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</si>
  <si>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</si>
  <si>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</si>
  <si>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</si>
  <si>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</si>
  <si>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</si>
  <si>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</si>
  <si>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</si>
  <si>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</si>
  <si>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</si>
  <si>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</si>
  <si>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</si>
  <si>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</si>
  <si>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</si>
  <si>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</si>
  <si>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</si>
  <si>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</si>
  <si>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</si>
  <si>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</si>
  <si>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</si>
  <si>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</si>
  <si>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</si>
  <si>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</si>
  <si>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</si>
  <si>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</si>
  <si>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</si>
  <si>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</si>
  <si>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</si>
  <si>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</si>
  <si>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</si>
  <si>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</si>
  <si>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</si>
  <si>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</si>
  <si>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</si>
  <si>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</si>
  <si>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</si>
  <si>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</si>
  <si>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</si>
  <si>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</si>
  <si>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</si>
  <si>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</si>
  <si>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</si>
  <si>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</si>
  <si>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</si>
  <si>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</si>
  <si>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</si>
  <si>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</si>
  <si>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</si>
  <si>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</si>
  <si>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</si>
  <si>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</si>
  <si>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</si>
  <si>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</si>
  <si>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</si>
  <si>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</si>
  <si>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</si>
  <si>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</si>
  <si>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</si>
  <si>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</si>
  <si>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</si>
  <si>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</si>
  <si>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</si>
  <si>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</si>
  <si>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</si>
  <si>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</si>
  <si>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</si>
  <si>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</si>
  <si>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</si>
  <si>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</si>
  <si>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</si>
  <si>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</si>
  <si>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</si>
  <si>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</si>
  <si>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</si>
  <si>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</si>
  <si>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</si>
  <si>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</si>
  <si>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</si>
  <si>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</si>
  <si>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</si>
  <si>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</si>
  <si>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</si>
  <si>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</si>
  <si>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</si>
  <si>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</si>
  <si>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</si>
  <si>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</si>
  <si>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</si>
  <si>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</si>
  <si>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</si>
  <si>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</si>
  <si>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</si>
  <si>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</si>
  <si>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</si>
  <si>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</si>
  <si>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</si>
  <si>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</si>
  <si>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</si>
  <si>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</si>
  <si>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</si>
  <si>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</si>
  <si>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</si>
  <si>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</si>
  <si>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</si>
  <si>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</si>
  <si>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</si>
  <si>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</si>
  <si>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</si>
  <si>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</si>
  <si>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</si>
  <si>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</si>
  <si>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</si>
  <si>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</si>
  <si>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</si>
  <si>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</si>
  <si>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</si>
  <si>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</si>
  <si>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</si>
  <si>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</si>
  <si>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</si>
  <si>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</si>
  <si>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</si>
  <si>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</si>
  <si>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</si>
  <si>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</si>
  <si>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</si>
  <si>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</si>
  <si>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</si>
  <si>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</si>
  <si>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</si>
  <si>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</si>
  <si>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</si>
  <si>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</si>
  <si>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</si>
  <si>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</si>
  <si>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</si>
  <si>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</si>
  <si>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</si>
  <si>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</si>
  <si>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</si>
  <si>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</si>
  <si>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</si>
  <si>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</si>
  <si>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</si>
  <si>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</si>
  <si>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</si>
  <si>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</si>
  <si>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</si>
  <si>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</si>
  <si>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</si>
  <si>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</si>
  <si>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</si>
  <si>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</si>
  <si>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</si>
  <si>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</si>
  <si>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</si>
  <si>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</si>
  <si>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</si>
  <si>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</si>
  <si>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</si>
  <si>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</si>
  <si>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</si>
  <si>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</si>
  <si>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</si>
  <si>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</si>
  <si>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</si>
  <si>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</si>
  <si>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</si>
  <si>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</si>
  <si>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</si>
  <si>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</si>
  <si>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</si>
  <si>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</si>
  <si>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</si>
  <si>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</si>
  <si>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</si>
  <si>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</si>
  <si>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</si>
  <si>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</si>
  <si>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</si>
  <si>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</si>
  <si>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</si>
  <si>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</si>
  <si>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</si>
  <si>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</si>
  <si>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</si>
  <si>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</si>
  <si>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</si>
  <si>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</si>
  <si>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</si>
  <si>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</si>
  <si>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</si>
  <si>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</si>
  <si>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</si>
  <si>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</si>
  <si>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</si>
  <si>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</si>
  <si>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</si>
  <si>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</si>
  <si>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</si>
  <si>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</si>
  <si>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</si>
  <si>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</si>
  <si>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</si>
  <si>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</si>
  <si>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</si>
  <si>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</si>
  <si>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</si>
  <si>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</si>
  <si>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</si>
  <si>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</si>
  <si>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</si>
  <si>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</si>
  <si>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</si>
  <si>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</si>
  <si>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</si>
  <si>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</si>
  <si>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</si>
  <si>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</si>
  <si>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</si>
  <si>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</si>
  <si>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</si>
  <si>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</si>
  <si>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</si>
  <si>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</si>
  <si>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</si>
  <si>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</si>
  <si>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</si>
  <si>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</si>
  <si>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</si>
  <si>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</si>
  <si>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</si>
  <si>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</si>
  <si>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</si>
  <si>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</si>
  <si>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</si>
  <si>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</si>
  <si>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</si>
  <si>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</si>
  <si>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</si>
  <si>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</si>
  <si>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</si>
  <si>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</si>
  <si>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</si>
  <si>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</si>
  <si>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</si>
  <si>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</si>
  <si>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</si>
  <si>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</si>
  <si>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</si>
  <si>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</si>
  <si>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</si>
  <si>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</si>
  <si>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</si>
  <si>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</si>
  <si>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</si>
  <si>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</si>
  <si>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</si>
  <si>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</si>
  <si>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</si>
  <si>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</si>
  <si>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</si>
  <si>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</si>
  <si>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</si>
  <si>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</si>
  <si>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</si>
  <si>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</si>
  <si>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</si>
  <si>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</si>
  <si>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</si>
  <si>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</si>
  <si>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</si>
  <si>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</si>
  <si>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</si>
  <si>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</si>
  <si>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</si>
  <si>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</si>
  <si>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</si>
  <si>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</si>
  <si>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</si>
  <si>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</si>
  <si>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</si>
  <si>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</si>
  <si>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</si>
  <si>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</si>
  <si>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</si>
  <si>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</si>
  <si>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</si>
  <si>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</si>
  <si>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</si>
  <si>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</si>
  <si>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</si>
  <si>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</si>
  <si>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</si>
  <si>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</si>
  <si>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</si>
  <si>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</si>
  <si>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</si>
  <si>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</si>
  <si>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</si>
  <si>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</si>
  <si>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</si>
  <si>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</si>
  <si>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</si>
  <si>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</si>
  <si>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</si>
  <si>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</si>
  <si>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</si>
  <si>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</si>
  <si>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</si>
  <si>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</si>
  <si>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</si>
  <si>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</si>
  <si>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</si>
  <si>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</si>
  <si>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</si>
  <si>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</si>
  <si>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</si>
  <si>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</si>
  <si>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</si>
  <si>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</si>
  <si>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</si>
  <si>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</si>
  <si>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</si>
  <si>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</si>
  <si>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</si>
  <si>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</si>
  <si>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</si>
  <si>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</si>
  <si>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</si>
  <si>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</si>
  <si>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</si>
  <si>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</si>
  <si>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</si>
  <si>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</si>
  <si>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</si>
  <si>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</si>
  <si>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</si>
  <si>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</si>
  <si>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</si>
  <si>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</si>
  <si>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</si>
  <si>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</si>
  <si>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</si>
  <si>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</si>
  <si>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</si>
  <si>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</si>
  <si>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</si>
  <si>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</si>
  <si>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</si>
  <si>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</si>
  <si>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</si>
  <si>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</si>
  <si>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</si>
  <si>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</si>
  <si>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</si>
  <si>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</si>
  <si>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</si>
  <si>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</si>
  <si>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</si>
  <si>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</si>
  <si>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</si>
  <si>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</si>
  <si>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</si>
  <si>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</si>
  <si>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</si>
  <si>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</si>
  <si>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</si>
  <si>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</si>
  <si>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</si>
  <si>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</si>
  <si>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</si>
  <si>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</si>
  <si>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</si>
  <si>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</si>
  <si>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</si>
  <si>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</si>
  <si>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</si>
  <si>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</si>
  <si>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</si>
  <si>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</si>
  <si>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</si>
  <si>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</si>
  <si>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</si>
  <si>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</si>
  <si>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</si>
  <si>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</si>
  <si>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</si>
  <si>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</si>
  <si>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</si>
  <si>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</si>
  <si>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</si>
  <si>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</si>
  <si>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</si>
  <si>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</si>
  <si>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</si>
  <si>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</si>
  <si>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</si>
  <si>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</si>
  <si>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</si>
  <si>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</si>
  <si>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</si>
  <si>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</si>
  <si>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</si>
  <si>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</si>
  <si>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</si>
  <si>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</si>
  <si>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</si>
  <si>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</si>
  <si>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</si>
  <si>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</si>
  <si>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</si>
  <si>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</si>
  <si>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</si>
  <si>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</si>
  <si>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</si>
  <si>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</si>
  <si>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</si>
  <si>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</si>
  <si>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</si>
  <si>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</si>
  <si>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</si>
  <si>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</si>
  <si>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</si>
  <si>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</si>
  <si>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</si>
  <si>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</si>
  <si>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</si>
  <si>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</si>
  <si>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</si>
  <si>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</si>
  <si>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</si>
  <si>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</si>
  <si>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</si>
  <si>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</si>
  <si>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</si>
  <si>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</si>
  <si>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</si>
  <si>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</si>
  <si>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</si>
  <si>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</si>
  <si>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</si>
  <si>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</si>
  <si>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</si>
  <si>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</si>
  <si>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</si>
  <si>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</si>
  <si>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</si>
  <si>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</si>
  <si>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</si>
  <si>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</si>
  <si>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</si>
  <si>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</si>
  <si>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</si>
  <si>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</si>
  <si>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</si>
  <si>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</si>
  <si>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</si>
  <si>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</si>
  <si>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</si>
  <si>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</si>
  <si>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</si>
  <si>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</si>
  <si>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</si>
  <si>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</si>
  <si>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</si>
  <si>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</si>
  <si>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</si>
  <si>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</si>
  <si>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</si>
  <si>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</si>
  <si>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</si>
  <si>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</si>
  <si>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</si>
  <si>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</si>
  <si>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</si>
  <si>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</si>
  <si>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</si>
  <si>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</si>
  <si>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</si>
  <si>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</si>
  <si>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</si>
  <si>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</si>
  <si>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</si>
  <si>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</si>
  <si>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</si>
  <si>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</si>
  <si>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</si>
  <si>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</si>
  <si>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</si>
  <si>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</si>
  <si>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</si>
  <si>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</si>
  <si>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</si>
  <si>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</si>
  <si>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</si>
  <si>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</si>
  <si>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</si>
  <si>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</si>
  <si>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</si>
  <si>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</si>
  <si>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</si>
  <si>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</si>
  <si>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</si>
  <si>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</si>
  <si>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</si>
  <si>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</si>
  <si>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</si>
  <si>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</si>
  <si>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</si>
  <si>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</si>
  <si>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</si>
  <si>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</si>
  <si>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</si>
  <si>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</si>
  <si>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</si>
  <si>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</si>
  <si>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</si>
  <si>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</si>
  <si>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</si>
  <si>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</si>
  <si>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</si>
  <si>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</si>
  <si>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</si>
  <si>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</si>
  <si>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</si>
  <si>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</si>
  <si>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</si>
  <si>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</si>
  <si>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</si>
  <si>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</si>
  <si>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</si>
  <si>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</si>
  <si>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</si>
  <si>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</si>
  <si>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</si>
  <si>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</si>
  <si>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</si>
  <si>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</si>
  <si>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</si>
  <si>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</si>
  <si>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</si>
  <si>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</si>
  <si>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</si>
  <si>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</si>
  <si>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</si>
  <si>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</si>
  <si>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</si>
  <si>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</si>
  <si>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</si>
  <si>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</si>
  <si>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</si>
  <si>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</si>
  <si>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</si>
  <si>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</si>
  <si>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</si>
  <si>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</si>
  <si>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</si>
  <si>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</si>
  <si>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</si>
  <si>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</si>
  <si>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</si>
  <si>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</si>
  <si>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</si>
  <si>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</si>
  <si>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</si>
  <si>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</si>
  <si>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</si>
  <si>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</si>
  <si>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</si>
  <si>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</si>
  <si>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</si>
  <si>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</si>
  <si>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</si>
  <si>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</si>
  <si>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</si>
  <si>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</si>
  <si>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</si>
  <si>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</si>
  <si>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</si>
  <si>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</si>
  <si>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</si>
  <si>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</si>
  <si>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</si>
  <si>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</si>
  <si>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</si>
  <si>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</si>
  <si>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</si>
  <si>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</si>
  <si>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</si>
  <si>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</si>
  <si>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</si>
  <si>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</si>
  <si>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</si>
  <si>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</si>
  <si>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</si>
  <si>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</si>
  <si>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</si>
  <si>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</si>
  <si>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</si>
  <si>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</si>
  <si>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</si>
  <si>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</si>
  <si>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</si>
  <si>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</si>
  <si>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</si>
  <si>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</si>
  <si>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</si>
  <si>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</si>
  <si>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</si>
  <si>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</si>
  <si>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</si>
  <si>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</si>
  <si>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</si>
  <si>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</si>
  <si>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</si>
  <si>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</si>
  <si>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</si>
  <si>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</si>
  <si>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</si>
  <si>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</si>
  <si>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</si>
  <si>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</si>
  <si>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</si>
  <si>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</si>
  <si>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</si>
  <si>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</si>
  <si>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</si>
  <si>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</si>
  <si>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</si>
  <si>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</si>
  <si>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</si>
  <si>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</si>
  <si>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</si>
  <si>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</si>
  <si>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</si>
  <si>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</si>
  <si>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</si>
  <si>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</si>
  <si>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</si>
  <si>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</si>
  <si>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</si>
  <si>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</si>
  <si>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</si>
  <si>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</si>
  <si>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</si>
  <si>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</si>
  <si>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</si>
  <si>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</si>
  <si>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</si>
  <si>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</si>
  <si>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</si>
  <si>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</si>
  <si>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</si>
  <si>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</si>
  <si>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</si>
  <si>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</si>
  <si>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</si>
  <si>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</si>
  <si>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</si>
  <si>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</si>
  <si>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</si>
  <si>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</si>
  <si>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</si>
  <si>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</si>
  <si>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</si>
  <si>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</si>
  <si>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</si>
  <si>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</si>
  <si>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</si>
  <si>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</si>
  <si>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</si>
  <si>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</si>
  <si>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</si>
  <si>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</si>
  <si>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</si>
  <si>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</si>
  <si>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</si>
  <si>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</si>
  <si>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</si>
  <si>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</si>
  <si>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</si>
  <si>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</si>
  <si>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</si>
  <si>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</si>
  <si>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</si>
  <si>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</si>
  <si>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</si>
  <si>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</si>
  <si>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</si>
  <si>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</si>
  <si>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</si>
  <si>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</si>
  <si>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</si>
  <si>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</si>
  <si>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</si>
  <si>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</si>
  <si>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</si>
  <si>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</si>
  <si>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</si>
  <si>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</si>
  <si>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</si>
  <si>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</si>
  <si>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</si>
  <si>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</si>
  <si>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</si>
  <si>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</si>
  <si>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</si>
  <si>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</si>
  <si>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</si>
  <si>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</si>
  <si>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</si>
  <si>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</si>
  <si>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</si>
  <si>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</si>
  <si>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</si>
  <si>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</si>
  <si>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</si>
  <si>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</si>
  <si>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</si>
  <si>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</si>
  <si>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</si>
  <si>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</si>
  <si>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</si>
  <si>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</si>
  <si>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</si>
  <si>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</si>
  <si>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</si>
  <si>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</si>
  <si>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</si>
  <si>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</si>
  <si>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</si>
  <si>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</si>
  <si>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</si>
  <si>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</si>
  <si>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</si>
  <si>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</si>
  <si>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</si>
  <si>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</si>
  <si>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</si>
  <si>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</si>
  <si>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</si>
  <si>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</si>
  <si>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</si>
  <si>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</si>
  <si>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</si>
  <si>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</si>
  <si>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</si>
  <si>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</si>
  <si>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</si>
  <si>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</si>
  <si>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</si>
  <si>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</si>
  <si>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</si>
  <si>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</si>
  <si>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</si>
  <si>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</si>
  <si>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</si>
  <si>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</si>
  <si>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</si>
  <si>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</si>
  <si>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</si>
  <si>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</si>
  <si>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</si>
  <si>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</si>
  <si>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</si>
  <si>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</si>
  <si>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</si>
  <si>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</si>
  <si>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</si>
  <si>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</si>
  <si>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</si>
  <si>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</si>
  <si>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</si>
  <si>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</si>
  <si>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</si>
  <si>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</si>
  <si>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</si>
  <si>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</si>
  <si>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</si>
  <si>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</si>
  <si>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</si>
  <si>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</si>
  <si>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</si>
  <si>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</si>
  <si>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</si>
  <si>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</si>
  <si>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</si>
  <si>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</si>
  <si>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</si>
  <si>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</si>
  <si>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</si>
  <si>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</si>
  <si>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</si>
  <si>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</si>
  <si>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</si>
  <si>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</si>
  <si>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</si>
  <si>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</si>
  <si>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</si>
  <si>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</si>
  <si>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</si>
  <si>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</si>
  <si>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</si>
  <si>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</si>
  <si>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</si>
  <si>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</si>
  <si>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</si>
  <si>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</si>
  <si>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</si>
  <si>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</si>
  <si>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</si>
  <si>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</si>
  <si>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</si>
  <si>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</si>
  <si>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</si>
  <si>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</si>
  <si>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</si>
  <si>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</si>
  <si>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</si>
  <si>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</si>
  <si>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</si>
  <si>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</si>
  <si>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</si>
  <si>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</si>
  <si>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</si>
  <si>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</si>
  <si>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</si>
  <si>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</si>
  <si>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</si>
  <si>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</si>
  <si>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</si>
  <si>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</si>
  <si>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</si>
  <si>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</si>
  <si>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</si>
  <si>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</si>
  <si>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</si>
  <si>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</si>
  <si>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</si>
  <si>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</si>
  <si>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</si>
  <si>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</si>
  <si>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</si>
  <si>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</si>
  <si>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</si>
  <si>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</si>
  <si>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</si>
  <si>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</si>
  <si>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</si>
  <si>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</si>
  <si>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</si>
  <si>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</si>
  <si>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</si>
  <si>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</si>
  <si>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</si>
  <si>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</si>
  <si>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</si>
  <si>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</si>
  <si>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</si>
  <si>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</si>
  <si>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</si>
  <si>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</si>
  <si>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</si>
  <si>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</si>
  <si>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</si>
  <si>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</si>
  <si>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</si>
  <si>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</si>
  <si>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</si>
  <si>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</si>
  <si>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</si>
  <si>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</si>
  <si>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</si>
  <si>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</si>
  <si>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</si>
  <si>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</si>
  <si>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</si>
  <si>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</si>
  <si>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</si>
  <si>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</si>
  <si>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</si>
  <si>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</si>
  <si>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</si>
  <si>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</si>
  <si>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</si>
  <si>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</si>
  <si>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</si>
  <si>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</si>
  <si>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</si>
  <si>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</si>
  <si>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</si>
  <si>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</si>
  <si>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</si>
  <si>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</si>
  <si>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</si>
  <si>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</si>
  <si>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</si>
  <si>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</si>
  <si>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</si>
  <si>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</si>
  <si>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</si>
  <si>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</si>
  <si>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</si>
  <si>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</si>
  <si>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</si>
  <si>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</si>
  <si>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</si>
  <si>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</si>
  <si>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</si>
  <si>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</si>
  <si>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</si>
  <si>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</si>
  <si>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</si>
  <si>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</si>
  <si>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</si>
  <si>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</si>
  <si>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</si>
  <si>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</si>
  <si>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</si>
  <si>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</si>
  <si>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</si>
  <si>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</si>
  <si>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</si>
  <si>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</si>
  <si>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</si>
  <si>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</si>
  <si>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</si>
  <si>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</si>
  <si>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</si>
  <si>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</si>
  <si>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</si>
  <si>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</si>
  <si>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</si>
  <si>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</si>
  <si>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</si>
  <si>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</si>
  <si>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</si>
  <si>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</si>
  <si>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</si>
  <si>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</si>
  <si>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</si>
  <si>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</si>
  <si>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</si>
  <si>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</si>
  <si>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</si>
  <si>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</si>
  <si>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</si>
  <si>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</si>
  <si>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</si>
  <si>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</si>
  <si>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</si>
  <si>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</si>
  <si>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</si>
  <si>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</si>
  <si>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</si>
  <si>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</si>
  <si>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</si>
  <si>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</si>
  <si>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</si>
  <si>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</si>
  <si>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</si>
  <si>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</si>
  <si>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</si>
  <si>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</si>
  <si>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</si>
  <si>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</si>
  <si>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</si>
  <si>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</si>
  <si>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</si>
  <si>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</si>
  <si>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</si>
  <si>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</si>
  <si>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</si>
  <si>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</si>
  <si>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</si>
  <si>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</si>
  <si>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</si>
  <si>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</si>
  <si>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</si>
  <si>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</si>
  <si>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</si>
  <si>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</si>
  <si>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</si>
  <si>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</si>
  <si>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</si>
  <si>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</si>
  <si>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</si>
  <si>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</si>
  <si>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</si>
  <si>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</si>
  <si>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</si>
  <si>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</si>
  <si>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</si>
  <si>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</si>
  <si>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</si>
  <si>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</si>
  <si>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</si>
  <si>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</si>
  <si>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</si>
  <si>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</si>
  <si>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</si>
  <si>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</si>
  <si>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</si>
  <si>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</si>
  <si>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</si>
  <si>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</si>
  <si>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</si>
  <si>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</si>
  <si>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</si>
  <si>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</si>
  <si>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</si>
  <si>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</si>
  <si>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</si>
  <si>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</si>
  <si>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</si>
  <si>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</si>
  <si>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</si>
  <si>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</si>
  <si>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</si>
  <si>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</si>
  <si>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</si>
  <si>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</si>
  <si>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</si>
  <si>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</si>
  <si>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</si>
  <si>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</si>
  <si>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</si>
  <si>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</si>
  <si>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</si>
  <si>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</si>
  <si>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</si>
  <si>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</si>
  <si>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</si>
  <si>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</si>
  <si>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</si>
  <si>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</si>
  <si>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</si>
  <si>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</si>
  <si>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</si>
  <si>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</si>
  <si>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</si>
  <si>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</si>
  <si>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</si>
  <si>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</si>
  <si>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</si>
  <si>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</si>
  <si>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</si>
  <si>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</si>
  <si>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</si>
  <si>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</si>
  <si>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</si>
  <si>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</si>
  <si>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</si>
  <si>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</si>
  <si>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</si>
  <si>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</si>
  <si>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</si>
  <si>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</si>
  <si>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</si>
  <si>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</si>
  <si>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</si>
  <si>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</si>
  <si>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</si>
  <si>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</si>
  <si>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</si>
  <si>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</si>
  <si>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</si>
  <si>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</si>
  <si>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</si>
  <si>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</si>
  <si>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</si>
  <si>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</si>
  <si>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</si>
  <si>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</si>
  <si>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</si>
  <si>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</si>
  <si>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</si>
  <si>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</si>
  <si>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</si>
  <si>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</si>
  <si>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</si>
  <si>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</si>
  <si>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</si>
  <si>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</si>
  <si>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</si>
  <si>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</si>
  <si>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</si>
  <si>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</si>
  <si>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</si>
  <si>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</si>
  <si>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</si>
  <si>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</si>
  <si>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</si>
  <si>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</si>
  <si>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</si>
  <si>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</si>
  <si>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</si>
  <si>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</si>
  <si>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</si>
  <si>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</si>
  <si>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</si>
  <si>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</si>
  <si>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</si>
  <si>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</si>
  <si>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</si>
  <si>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</si>
  <si>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</si>
  <si>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</si>
  <si>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</si>
  <si>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</si>
  <si>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</si>
  <si>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</si>
  <si>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</si>
  <si>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</si>
  <si>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</si>
  <si>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</si>
  <si>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</si>
  <si>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</si>
  <si>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</si>
  <si>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</si>
  <si>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</si>
  <si>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</si>
  <si>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</si>
  <si>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</si>
  <si>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</si>
  <si>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</si>
  <si>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</si>
  <si>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</si>
  <si>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</si>
  <si>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</si>
  <si>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</si>
  <si>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</si>
  <si>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</si>
  <si>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</si>
  <si>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</si>
  <si>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</si>
  <si>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</si>
  <si>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</si>
  <si>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</si>
  <si>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</si>
  <si>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</si>
  <si>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</si>
  <si>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</si>
  <si>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</si>
  <si>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</si>
  <si>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</si>
  <si>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</si>
  <si>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</si>
  <si>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</si>
  <si>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</si>
  <si>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</si>
  <si>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</si>
  <si>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</si>
  <si>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</si>
  <si>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</si>
  <si>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</si>
  <si>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</si>
  <si>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</si>
  <si>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</si>
  <si>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</si>
  <si>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</si>
  <si>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</si>
  <si>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</si>
  <si>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</si>
  <si>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</si>
  <si>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</si>
  <si>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</si>
  <si>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</si>
  <si>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</si>
  <si>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</si>
  <si>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</si>
  <si>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</si>
  <si>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</si>
  <si>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</si>
  <si>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</si>
  <si>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</si>
  <si>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</si>
  <si>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</si>
  <si>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</si>
  <si>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</si>
  <si>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</si>
  <si>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</si>
  <si>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</si>
  <si>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</si>
  <si>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</si>
  <si>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</si>
  <si>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</si>
  <si>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</si>
  <si>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</si>
  <si>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</si>
  <si>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</si>
  <si>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</si>
  <si>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</si>
  <si>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</si>
  <si>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</si>
  <si>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</si>
  <si>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</si>
  <si>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</si>
  <si>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</si>
  <si>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</si>
  <si>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</si>
  <si>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</si>
  <si>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</si>
  <si>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</si>
  <si>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</si>
  <si>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</si>
  <si>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</si>
  <si>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</si>
  <si>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</si>
  <si>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</si>
  <si>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</si>
  <si>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</si>
  <si>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</si>
  <si>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</si>
  <si>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</si>
  <si>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</si>
  <si>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</si>
  <si>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</si>
  <si>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</si>
  <si>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</si>
  <si>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</si>
  <si>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</si>
  <si>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</si>
  <si>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</si>
  <si>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</si>
  <si>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</si>
  <si>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</si>
  <si>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</si>
  <si>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</si>
  <si>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</si>
  <si>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</si>
  <si>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</si>
  <si>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</si>
  <si>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</si>
  <si>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</si>
  <si>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</si>
  <si>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</si>
  <si>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</si>
  <si>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</si>
  <si>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</si>
  <si>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</si>
  <si>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</si>
  <si>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</si>
  <si>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</si>
  <si>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</si>
  <si>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</si>
  <si>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</si>
  <si>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</si>
  <si>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</si>
  <si>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</si>
  <si>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</si>
  <si>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</si>
  <si>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</si>
  <si>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</si>
  <si>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</si>
  <si>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</si>
  <si>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</si>
  <si>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</si>
  <si>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</si>
  <si>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</si>
  <si>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</si>
  <si>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</si>
  <si>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</si>
  <si>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</si>
  <si>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</si>
  <si>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</si>
  <si>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</si>
  <si>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</si>
  <si>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</si>
  <si>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</si>
  <si>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</si>
  <si>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</si>
  <si>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</si>
  <si>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</si>
  <si>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</si>
  <si>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</si>
  <si>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</si>
  <si>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</si>
  <si>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</si>
  <si>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</si>
  <si>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</si>
  <si>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</si>
  <si>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</si>
  <si>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</si>
  <si>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</si>
  <si>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</si>
  <si>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</si>
  <si>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</si>
  <si>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</si>
  <si>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</si>
  <si>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</si>
  <si>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</si>
  <si>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</si>
  <si>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</si>
  <si>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</si>
  <si>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</si>
  <si>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</si>
  <si>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</si>
  <si>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</si>
  <si>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</si>
  <si>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</si>
  <si>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</si>
  <si>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</si>
  <si>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</si>
  <si>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</si>
  <si>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</si>
  <si>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</si>
  <si>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</si>
  <si>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</si>
  <si>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</si>
  <si>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</si>
  <si>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</si>
  <si>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</si>
  <si>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</si>
  <si>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</si>
  <si>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</si>
  <si>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</si>
  <si>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</si>
  <si>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</si>
  <si>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</si>
  <si>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</si>
  <si>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</si>
  <si>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</si>
  <si>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</si>
  <si>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</si>
  <si>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</si>
  <si>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</si>
  <si>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</si>
  <si>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</si>
  <si>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</si>
  <si>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</si>
  <si>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</si>
  <si>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</si>
  <si>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</si>
  <si>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</si>
  <si>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</si>
  <si>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</si>
  <si>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</si>
  <si>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</si>
  <si>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</si>
  <si>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</si>
  <si>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</si>
  <si>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</si>
  <si>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</si>
  <si>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</si>
  <si>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</si>
  <si>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</si>
  <si>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</si>
  <si>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</si>
  <si>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</si>
  <si>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</si>
  <si>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</si>
  <si>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</si>
  <si>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</si>
  <si>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</si>
  <si>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</si>
  <si>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</si>
  <si>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</si>
  <si>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</si>
  <si>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</si>
  <si>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</si>
  <si>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</si>
  <si>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</si>
  <si>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</si>
  <si>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</si>
  <si>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</si>
  <si>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</si>
  <si>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</si>
  <si>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</si>
  <si>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</si>
  <si>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</si>
  <si>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</si>
  <si>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</si>
  <si>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</si>
  <si>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</si>
  <si>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</si>
  <si>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</si>
  <si>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</si>
  <si>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</si>
  <si>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</si>
  <si>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</si>
  <si>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</si>
  <si>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</si>
  <si>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</si>
  <si>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</si>
  <si>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</si>
  <si>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</si>
  <si>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</si>
  <si>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</si>
  <si>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</si>
  <si>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</si>
  <si>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</si>
  <si>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</si>
  <si>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</si>
  <si>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</si>
  <si>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</si>
  <si>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</si>
  <si>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</si>
  <si>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</si>
  <si>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</si>
  <si>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</si>
  <si>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</si>
  <si>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</si>
  <si>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</si>
  <si>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</si>
  <si>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</si>
  <si>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</si>
  <si>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</si>
  <si>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</si>
  <si>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</si>
  <si>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</si>
  <si>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</si>
  <si>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</si>
  <si>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</si>
  <si>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</si>
  <si>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</si>
  <si>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</si>
  <si>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</si>
  <si>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</si>
  <si>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</si>
  <si>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</si>
  <si>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</si>
  <si>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</si>
  <si>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</si>
  <si>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</si>
  <si>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</si>
  <si>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</si>
  <si>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</si>
  <si>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</si>
  <si>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</si>
  <si>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</si>
  <si>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</si>
  <si>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</si>
  <si>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</si>
  <si>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</si>
  <si>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</si>
  <si>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</si>
  <si>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</si>
  <si>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</si>
  <si>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</si>
  <si>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</si>
  <si>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</si>
  <si>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</si>
  <si>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</si>
  <si>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</si>
  <si>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</si>
  <si>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</si>
  <si>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</si>
  <si>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</si>
  <si>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</si>
  <si>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</si>
  <si>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</si>
  <si>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</si>
  <si>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</si>
  <si>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</si>
  <si>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</si>
  <si>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</si>
  <si>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</si>
  <si>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</si>
  <si>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</si>
  <si>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</si>
  <si>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</si>
  <si>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</si>
  <si>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</si>
  <si>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</si>
  <si>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</si>
  <si>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</si>
  <si>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</si>
  <si>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</si>
  <si>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</si>
  <si>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</si>
  <si>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</si>
  <si>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</si>
  <si>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</si>
  <si>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</si>
  <si>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</si>
  <si>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</si>
  <si>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</si>
  <si>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</si>
  <si>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</si>
  <si>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</si>
  <si>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</si>
  <si>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</si>
  <si>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</si>
  <si>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</si>
  <si>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</si>
  <si>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</si>
  <si>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</si>
  <si>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</si>
  <si>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</si>
  <si>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</si>
  <si>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</si>
  <si>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</si>
  <si>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</si>
  <si>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</si>
  <si>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</si>
  <si>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</si>
  <si>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</si>
  <si>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</si>
  <si>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</si>
  <si>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</si>
  <si>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</si>
  <si>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</si>
  <si>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</si>
  <si>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</si>
  <si>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</si>
  <si>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</si>
  <si>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</si>
  <si>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</si>
  <si>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</si>
  <si>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</si>
  <si>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</si>
  <si>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</si>
  <si>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</si>
  <si>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</si>
  <si>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</si>
  <si>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</si>
  <si>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</si>
  <si>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</si>
  <si>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</si>
  <si>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</si>
  <si>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</si>
  <si>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</si>
  <si>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</si>
  <si>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</si>
  <si>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</si>
  <si>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</si>
  <si>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</si>
  <si>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</si>
  <si>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</si>
  <si>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</si>
  <si>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</si>
  <si>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</si>
  <si>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</si>
  <si>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</si>
  <si>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</si>
  <si>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</si>
  <si>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</si>
  <si>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</si>
  <si>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</si>
  <si>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</si>
  <si>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</si>
  <si>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</si>
  <si>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</si>
  <si>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</si>
  <si>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</si>
  <si>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</si>
  <si>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</si>
  <si>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</si>
  <si>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</si>
  <si>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</si>
  <si>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</si>
  <si>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</si>
  <si>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</si>
  <si>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</si>
  <si>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</si>
  <si>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</si>
  <si>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</si>
  <si>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</si>
  <si>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</si>
  <si>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</si>
  <si>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</si>
  <si>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</si>
  <si>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</si>
  <si>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</si>
  <si>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</si>
  <si>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</si>
  <si>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</si>
  <si>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</si>
  <si>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</si>
  <si>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</si>
  <si>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</si>
  <si>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</si>
  <si>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</si>
  <si>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</si>
  <si>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</si>
  <si>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</si>
  <si>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</si>
  <si>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</si>
  <si>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</si>
  <si>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</si>
  <si>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</si>
  <si>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</si>
  <si>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</si>
  <si>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</si>
  <si>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</si>
  <si>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</si>
  <si>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</si>
  <si>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</si>
  <si>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</si>
  <si>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</si>
  <si>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</si>
  <si>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</si>
  <si>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</si>
  <si>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</si>
  <si>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</si>
  <si>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</si>
  <si>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</si>
  <si>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</si>
  <si>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</si>
  <si>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</si>
  <si>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</si>
  <si>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</si>
  <si>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</si>
  <si>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</si>
  <si>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</si>
  <si>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</si>
  <si>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</si>
  <si>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</si>
  <si>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</si>
  <si>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</si>
  <si>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</si>
  <si>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</si>
  <si>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</si>
  <si>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</si>
  <si>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</si>
  <si>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</si>
  <si>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</si>
  <si>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</si>
  <si>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</si>
  <si>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</si>
  <si>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</si>
  <si>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</si>
  <si>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</si>
  <si>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</si>
  <si>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</si>
  <si>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</si>
  <si>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</si>
  <si>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</si>
  <si>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</si>
  <si>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</si>
  <si>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</si>
  <si>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</si>
  <si>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</si>
  <si>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</si>
  <si>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</si>
  <si>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</si>
  <si>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</si>
  <si>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</si>
  <si>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</si>
  <si>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</si>
  <si>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</si>
  <si>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</si>
  <si>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</si>
  <si>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</si>
  <si>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</si>
  <si>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</si>
  <si>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</si>
  <si>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</si>
  <si>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</si>
  <si>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</si>
  <si>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</si>
  <si>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</si>
  <si>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</si>
  <si>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</si>
  <si>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</si>
  <si>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</si>
  <si>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</si>
  <si>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</si>
  <si>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</si>
  <si>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</si>
  <si>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</si>
  <si>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</si>
  <si>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</si>
  <si>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</si>
  <si>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</si>
  <si>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</si>
  <si>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</si>
  <si>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</si>
  <si>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</si>
  <si>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</si>
  <si>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</si>
  <si>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</si>
  <si>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</si>
  <si>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</si>
  <si>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</si>
  <si>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</si>
  <si>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</si>
  <si>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</si>
  <si>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</si>
  <si>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</si>
  <si>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</si>
  <si>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</si>
  <si>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</si>
  <si>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</si>
  <si>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</si>
  <si>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</si>
  <si>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</si>
  <si>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</si>
  <si>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</si>
  <si>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</si>
  <si>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</si>
  <si>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</si>
  <si>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</si>
  <si>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</si>
  <si>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</si>
  <si>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</si>
  <si>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</si>
  <si>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</si>
  <si>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</si>
  <si>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</si>
  <si>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</si>
  <si>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</si>
  <si>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</si>
  <si>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</si>
  <si>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</si>
  <si>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</si>
  <si>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</si>
  <si>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</si>
  <si>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</si>
  <si>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</si>
  <si>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</si>
  <si>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</si>
  <si>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</si>
  <si>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</si>
  <si>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</si>
  <si>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</si>
  <si>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</si>
  <si>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</si>
  <si>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</si>
  <si>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</si>
  <si>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</si>
  <si>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</si>
  <si>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</si>
  <si>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</si>
  <si>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</si>
  <si>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</si>
  <si>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</si>
  <si>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</si>
  <si>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</si>
  <si>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</si>
  <si>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</si>
  <si>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</si>
  <si>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</si>
  <si>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</si>
  <si>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</si>
  <si>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</si>
  <si>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</si>
  <si>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</si>
  <si>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</si>
  <si>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</si>
  <si>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</si>
  <si>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</si>
  <si>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</si>
  <si>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</si>
  <si>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</si>
  <si>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</si>
  <si>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</si>
  <si>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</si>
  <si>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</si>
  <si>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</si>
  <si>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</si>
  <si>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</si>
  <si>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</si>
  <si>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</si>
  <si>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</si>
  <si>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</si>
  <si>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</si>
  <si>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</si>
  <si>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</si>
  <si>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</si>
  <si>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</si>
  <si>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</si>
  <si>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</si>
  <si>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</si>
  <si>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</si>
  <si>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</si>
  <si>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</si>
  <si>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</si>
  <si>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</si>
  <si>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</si>
  <si>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</si>
  <si>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</si>
  <si>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</si>
  <si>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</si>
  <si>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</si>
  <si>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</si>
  <si>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</si>
  <si>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</si>
  <si>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</si>
  <si>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</si>
  <si>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</si>
  <si>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</si>
  <si>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</si>
  <si>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</si>
  <si>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</si>
  <si>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</si>
  <si>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</si>
  <si>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</si>
  <si>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</si>
  <si>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</si>
  <si>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</si>
  <si>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</si>
  <si>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</si>
  <si>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</si>
  <si>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</si>
  <si>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</si>
  <si>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</si>
  <si>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</si>
  <si>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</si>
  <si>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</si>
  <si>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</si>
  <si>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</si>
  <si>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</si>
  <si>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</si>
  <si>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</si>
  <si>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</si>
  <si>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</si>
  <si>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</si>
  <si>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</si>
  <si>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</si>
  <si>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</si>
  <si>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</si>
  <si>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</si>
  <si>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</si>
  <si>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</si>
  <si>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</si>
  <si>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</si>
  <si>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</si>
  <si>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</si>
  <si>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</si>
  <si>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</si>
  <si>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</si>
  <si>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</si>
  <si>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</si>
  <si>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</si>
  <si>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</si>
  <si>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</si>
  <si>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</si>
  <si>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</si>
  <si>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</si>
  <si>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</si>
  <si>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</si>
  <si>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</si>
  <si>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</si>
  <si>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</si>
  <si>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</si>
  <si>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</si>
  <si>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</si>
  <si>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</si>
  <si>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</si>
  <si>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</si>
  <si>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</si>
  <si>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</si>
  <si>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</si>
  <si>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</si>
  <si>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</si>
  <si>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</si>
  <si>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</si>
  <si>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</si>
  <si>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</si>
  <si>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</si>
  <si>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</si>
  <si>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</si>
  <si>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</si>
  <si>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</si>
  <si>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</si>
  <si>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</si>
  <si>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</si>
  <si>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</si>
  <si>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</si>
  <si>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</si>
  <si>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</si>
  <si>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</si>
  <si>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</si>
  <si>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</si>
  <si>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</si>
  <si>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</si>
  <si>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</si>
  <si>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</si>
  <si>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</si>
  <si>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</si>
  <si>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</si>
  <si>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</si>
  <si>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</si>
  <si>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</si>
  <si>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</si>
  <si>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</si>
  <si>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</si>
  <si>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</si>
  <si>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</si>
  <si>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</si>
  <si>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</si>
  <si>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</si>
  <si>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</si>
  <si>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</si>
  <si>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</si>
  <si>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</si>
  <si>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</si>
  <si>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</si>
  <si>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</si>
  <si>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</si>
  <si>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</si>
  <si>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</si>
  <si>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</si>
  <si>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</si>
  <si>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</si>
  <si>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</si>
  <si>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</si>
  <si>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</si>
  <si>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</si>
  <si>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</si>
  <si>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</si>
  <si>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</si>
  <si>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</si>
  <si>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</si>
  <si>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</si>
  <si>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</si>
  <si>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</si>
  <si>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</si>
  <si>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</si>
  <si>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</si>
  <si>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</si>
  <si>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</si>
  <si>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</si>
  <si>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</si>
  <si>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</si>
  <si>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</si>
  <si>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</si>
  <si>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</si>
  <si>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</si>
  <si>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</si>
  <si>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</si>
  <si>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</si>
  <si>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</si>
  <si>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</si>
  <si>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</si>
  <si>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</si>
  <si>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</si>
  <si>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</si>
  <si>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</si>
  <si>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</si>
  <si>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</si>
  <si>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</si>
  <si>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</si>
  <si>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</si>
  <si>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</si>
  <si>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</si>
  <si>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</si>
  <si>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</si>
  <si>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</si>
  <si>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</si>
  <si>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</si>
  <si>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</si>
  <si>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</si>
  <si>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</si>
  <si>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</si>
  <si>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</si>
  <si>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</si>
  <si>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</si>
  <si>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</si>
  <si>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</si>
  <si>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</si>
  <si>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</si>
  <si>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</si>
  <si>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</si>
  <si>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</si>
  <si>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</si>
  <si>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</si>
  <si>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</si>
  <si>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</si>
  <si>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</si>
  <si>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</si>
  <si>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</si>
  <si>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</si>
  <si>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</si>
  <si>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</si>
  <si>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</si>
  <si>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</si>
  <si>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</si>
  <si>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</si>
  <si>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</si>
  <si>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</si>
  <si>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</si>
  <si>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</si>
  <si>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</si>
  <si>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</si>
  <si>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</si>
  <si>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</si>
  <si>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</si>
  <si>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</si>
  <si>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</si>
  <si>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</si>
  <si>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</si>
  <si>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</si>
  <si>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</si>
  <si>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</si>
  <si>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</si>
  <si>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</si>
  <si>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</si>
  <si>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</si>
  <si>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</si>
  <si>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</si>
  <si>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</si>
  <si>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</si>
  <si>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</si>
  <si>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</si>
  <si>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</si>
  <si>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</si>
  <si>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</si>
  <si>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</si>
  <si>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</si>
  <si>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</si>
  <si>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</si>
  <si>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</si>
  <si>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</si>
  <si>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</si>
  <si>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</si>
  <si>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</si>
  <si>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</si>
  <si>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</si>
  <si>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</si>
  <si>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</si>
  <si>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</si>
  <si>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</si>
  <si>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</si>
  <si>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</si>
  <si>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</si>
  <si>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</si>
  <si>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</si>
  <si>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</si>
  <si>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</si>
  <si>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</si>
  <si>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</si>
  <si>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</si>
  <si>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</si>
  <si>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</si>
  <si>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</si>
  <si>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</si>
  <si>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</si>
  <si>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</si>
  <si>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</si>
  <si>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</si>
  <si>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</si>
  <si>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</si>
  <si>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</si>
  <si>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</si>
  <si>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</si>
  <si>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</si>
  <si>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</si>
  <si>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</si>
  <si>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</si>
  <si>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</si>
  <si>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</si>
  <si>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</si>
  <si>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</si>
  <si>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</si>
  <si>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</si>
  <si>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</si>
  <si>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</si>
  <si>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</si>
  <si>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</si>
  <si>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</si>
  <si>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</si>
  <si>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</si>
  <si>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</si>
  <si>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</si>
  <si>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</si>
  <si>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</si>
  <si>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</si>
  <si>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</si>
  <si>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</si>
  <si>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</si>
  <si>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</si>
  <si>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</si>
  <si>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</si>
  <si>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</si>
  <si>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</si>
  <si>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</si>
  <si>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</si>
  <si>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</si>
  <si>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</si>
  <si>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</si>
  <si>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</si>
  <si>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</si>
  <si>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</si>
  <si>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</si>
  <si>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</si>
  <si>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</si>
  <si>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</si>
  <si>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</si>
  <si>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</si>
  <si>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</si>
  <si>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</si>
  <si>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</si>
  <si>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</si>
  <si>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</si>
  <si>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</si>
  <si>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</si>
  <si>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</si>
  <si>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</si>
  <si>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</si>
  <si>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</si>
  <si>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</si>
  <si>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</si>
  <si>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</si>
  <si>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</si>
  <si>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</si>
  <si>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</si>
  <si>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</si>
  <si>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</si>
  <si>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</si>
  <si>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</si>
  <si>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</si>
  <si>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</si>
  <si>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</si>
  <si>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</si>
  <si>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</si>
  <si>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</si>
  <si>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</si>
  <si>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</si>
  <si>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</si>
  <si>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</si>
  <si>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</si>
  <si>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</si>
  <si>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</si>
  <si>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</si>
  <si>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</si>
  <si>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</si>
  <si>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</si>
  <si>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</si>
  <si>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</si>
  <si>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</si>
  <si>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</si>
  <si>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</si>
  <si>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</si>
  <si>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</si>
  <si>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</si>
  <si>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</si>
  <si>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</si>
  <si>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</si>
  <si>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</si>
  <si>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</si>
  <si>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</si>
  <si>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</si>
  <si>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</si>
  <si>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</si>
  <si>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</si>
  <si>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</si>
  <si>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</si>
  <si>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</si>
  <si>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</si>
  <si>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</si>
  <si>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</si>
  <si>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</si>
  <si>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</si>
  <si>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</si>
  <si>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</si>
  <si>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</si>
  <si>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</si>
  <si>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</si>
  <si>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</si>
  <si>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</si>
  <si>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</si>
  <si>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</si>
  <si>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</si>
  <si>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</si>
  <si>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</si>
  <si>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</si>
  <si>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</si>
  <si>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</si>
  <si>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</si>
  <si>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</si>
  <si>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</si>
  <si>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</si>
  <si>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</si>
  <si>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</si>
  <si>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</si>
  <si>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</si>
  <si>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</si>
  <si>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</si>
  <si>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</si>
  <si>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</si>
  <si>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</si>
  <si>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</si>
  <si>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</si>
  <si>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</si>
  <si>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</si>
  <si>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</si>
  <si>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</si>
  <si>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</si>
  <si>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</si>
  <si>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</si>
  <si>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</si>
  <si>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</si>
  <si>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</si>
  <si>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</si>
  <si>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</si>
  <si>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</si>
  <si>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</si>
  <si>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</si>
  <si>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</si>
  <si>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</si>
  <si>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</si>
  <si>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</si>
  <si>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</si>
  <si>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</si>
  <si>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</si>
  <si>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</si>
  <si>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</si>
  <si>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</si>
  <si>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</si>
  <si>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</si>
  <si>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</si>
  <si>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</si>
  <si>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</si>
  <si>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</si>
  <si>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</si>
  <si>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</si>
  <si>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</si>
  <si>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</si>
  <si>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</si>
  <si>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</si>
  <si>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</si>
  <si>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</si>
  <si>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</si>
  <si>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</si>
  <si>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</si>
  <si>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</si>
  <si>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</si>
  <si>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</si>
  <si>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</si>
  <si>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</si>
  <si>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</si>
  <si>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</si>
  <si>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</si>
  <si>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</si>
  <si>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</si>
  <si>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</si>
  <si>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</si>
  <si>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</si>
  <si>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</si>
  <si>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</si>
  <si>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</si>
  <si>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</si>
  <si>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</si>
  <si>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</si>
  <si>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</si>
  <si>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</si>
  <si>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</si>
  <si>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</si>
  <si>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</si>
  <si>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</si>
  <si>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</si>
  <si>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</si>
  <si>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</si>
  <si>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</si>
  <si>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</si>
  <si>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</si>
  <si>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</si>
  <si>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</si>
  <si>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</si>
  <si>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</si>
  <si>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</si>
  <si>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</si>
  <si>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</si>
  <si>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</si>
  <si>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</si>
  <si>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</si>
  <si>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</si>
  <si>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</si>
  <si>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</si>
  <si>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</si>
  <si>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</si>
  <si>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</si>
  <si>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</si>
  <si>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</si>
  <si>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</si>
  <si>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</si>
  <si>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</si>
  <si>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</si>
  <si>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</si>
  <si>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</si>
  <si>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</si>
  <si>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</si>
  <si>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</si>
  <si>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</si>
  <si>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</si>
  <si>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</si>
  <si>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</si>
  <si>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</si>
  <si>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</si>
  <si>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</si>
  <si>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</si>
  <si>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</si>
  <si>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</si>
  <si>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</si>
  <si>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</si>
  <si>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</si>
  <si>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</si>
  <si>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</si>
  <si>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</si>
  <si>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</si>
  <si>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</si>
  <si>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</si>
  <si>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</si>
  <si>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</si>
  <si>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</si>
  <si>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</si>
  <si>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</si>
  <si>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</si>
  <si>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</si>
  <si>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</si>
  <si>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</si>
  <si>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</si>
  <si>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</si>
  <si>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</si>
  <si>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</si>
  <si>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</si>
  <si>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</si>
  <si>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</si>
  <si>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</si>
  <si>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</si>
  <si>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</si>
  <si>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</si>
  <si>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</si>
  <si>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</si>
  <si>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</si>
  <si>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</si>
  <si>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</si>
  <si>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</si>
  <si>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</si>
  <si>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</si>
  <si>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</si>
  <si>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</si>
  <si>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</si>
  <si>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</si>
  <si>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</si>
  <si>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</si>
  <si>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</si>
  <si>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</si>
  <si>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</si>
  <si>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</si>
  <si>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</si>
  <si>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</si>
  <si>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</si>
  <si>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</si>
  <si>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</si>
  <si>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</si>
  <si>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</si>
  <si>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</si>
  <si>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</si>
  <si>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</si>
  <si>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</si>
  <si>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</si>
  <si>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</si>
  <si>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</si>
  <si>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</si>
  <si>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</si>
  <si>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</si>
  <si>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</si>
  <si>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</si>
  <si>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</si>
  <si>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</si>
  <si>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</si>
  <si>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</si>
  <si>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</si>
  <si>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</si>
  <si>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</si>
  <si>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</si>
  <si>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</si>
  <si>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</si>
  <si>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</si>
  <si>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</si>
  <si>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</si>
  <si>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</si>
  <si>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</si>
  <si>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</si>
  <si>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</si>
  <si>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</si>
  <si>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</si>
  <si>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</si>
  <si>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</si>
  <si>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</si>
  <si>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</si>
  <si>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</si>
  <si>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</si>
  <si>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</si>
  <si>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</si>
  <si>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</si>
  <si>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</si>
  <si>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</si>
  <si>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</si>
  <si>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</si>
  <si>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</si>
  <si>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</si>
  <si>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</si>
  <si>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</si>
  <si>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</si>
  <si>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</si>
  <si>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</si>
  <si>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</si>
  <si>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</si>
  <si>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</si>
  <si>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</si>
  <si>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</si>
  <si>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</si>
  <si>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</si>
  <si>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</si>
  <si>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</si>
  <si>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</si>
  <si>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</si>
  <si>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</si>
  <si>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</si>
  <si>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</si>
  <si>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</si>
  <si>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</si>
  <si>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</si>
  <si>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</si>
  <si>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</si>
  <si>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</si>
  <si>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</si>
  <si>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</si>
  <si>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</si>
  <si>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</si>
  <si>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</si>
  <si>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</si>
  <si>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</si>
  <si>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</si>
  <si>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</si>
  <si>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</si>
  <si>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</si>
  <si>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</si>
  <si>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</si>
  <si>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</si>
  <si>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</si>
  <si>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</si>
  <si>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</si>
  <si>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</si>
  <si>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</si>
  <si>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</si>
  <si>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</si>
  <si>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</si>
  <si>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</si>
  <si>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</si>
  <si>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</si>
  <si>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</si>
  <si>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</si>
  <si>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</si>
  <si>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</si>
  <si>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</si>
  <si>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</si>
  <si>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</si>
  <si>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</si>
  <si>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</si>
  <si>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</si>
  <si>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</si>
  <si>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</si>
  <si>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</si>
  <si>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</si>
  <si>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</si>
  <si>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</si>
  <si>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</si>
  <si>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</si>
  <si>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</si>
  <si>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</si>
  <si>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</si>
  <si>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</si>
  <si>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</si>
  <si>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</si>
  <si>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</si>
  <si>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</si>
  <si>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</si>
  <si>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</si>
  <si>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</si>
  <si>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</si>
  <si>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</si>
  <si>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</si>
  <si>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</si>
  <si>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</si>
  <si>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</si>
  <si>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</si>
  <si>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</si>
  <si>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</si>
  <si>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</si>
  <si>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</si>
  <si>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</si>
  <si>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</si>
  <si>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</si>
  <si>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</si>
  <si>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</si>
  <si>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</si>
  <si>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</si>
  <si>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</si>
  <si>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</si>
  <si>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</si>
  <si>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</si>
  <si>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</si>
  <si>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</si>
  <si>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</si>
  <si>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</si>
  <si>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</si>
  <si>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</si>
  <si>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</si>
  <si>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</si>
  <si>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</si>
  <si>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</si>
  <si>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</si>
  <si>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</si>
  <si>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</si>
  <si>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</si>
  <si>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</si>
  <si>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</si>
  <si>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</si>
  <si>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</si>
  <si>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</si>
  <si>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</si>
  <si>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</si>
  <si>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</si>
  <si>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</si>
  <si>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</si>
  <si>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</si>
  <si>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</si>
  <si>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</si>
  <si>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</si>
  <si>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</si>
  <si>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</si>
  <si>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</si>
  <si>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</si>
  <si>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</si>
  <si>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</si>
  <si>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</si>
  <si>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</si>
  <si>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</si>
  <si>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</si>
  <si>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</si>
  <si>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</si>
  <si>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</si>
  <si>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</si>
  <si>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</si>
  <si>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</si>
  <si>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</si>
  <si>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</si>
  <si>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</si>
  <si>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</si>
  <si>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</si>
  <si>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</si>
  <si>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</si>
  <si>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</si>
  <si>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</si>
  <si>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</si>
  <si>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</si>
  <si>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</si>
  <si>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</si>
  <si>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</si>
  <si>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</si>
  <si>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</si>
  <si>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</si>
  <si>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</si>
  <si>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</si>
  <si>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</si>
  <si>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</si>
  <si>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</si>
  <si>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</si>
  <si>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</si>
  <si>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</si>
  <si>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</si>
  <si>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</si>
  <si>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</si>
  <si>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</si>
  <si>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</si>
  <si>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</si>
  <si>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</si>
  <si>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</si>
  <si>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</si>
  <si>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</si>
  <si>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</si>
  <si>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</si>
  <si>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</si>
  <si>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</si>
  <si>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</si>
  <si>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</si>
  <si>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</si>
  <si>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</si>
  <si>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</si>
  <si>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</si>
  <si>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</si>
  <si>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</si>
  <si>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</si>
  <si>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</si>
  <si>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</si>
  <si>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</si>
  <si>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</si>
  <si>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</si>
  <si>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</si>
  <si>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</si>
  <si>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</si>
  <si>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</si>
  <si>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</si>
  <si>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</si>
  <si>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</si>
  <si>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</si>
  <si>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</si>
  <si>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</si>
  <si>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</si>
  <si>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</si>
  <si>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</si>
  <si>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</si>
  <si>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</si>
  <si>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</si>
  <si>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</si>
  <si>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</si>
  <si>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</si>
  <si>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</si>
  <si>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</si>
  <si>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</si>
  <si>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</si>
  <si>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</si>
  <si>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</si>
  <si>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</si>
  <si>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</si>
  <si>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</si>
  <si>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</si>
  <si>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</si>
  <si>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</si>
  <si>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</si>
  <si>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</si>
  <si>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</si>
  <si>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</si>
  <si>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</si>
  <si>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</si>
  <si>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</si>
  <si>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</si>
  <si>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</si>
  <si>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</si>
  <si>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</si>
  <si>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</si>
  <si>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</si>
  <si>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</si>
  <si>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</si>
  <si>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</si>
  <si>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</si>
  <si>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</si>
  <si>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</si>
  <si>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</si>
  <si>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</si>
  <si>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</si>
  <si>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</si>
  <si>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</si>
  <si>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</si>
  <si>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</si>
  <si>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</si>
  <si>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</si>
  <si>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</si>
  <si>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</si>
  <si>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</si>
  <si>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</si>
  <si>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</si>
  <si>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</si>
  <si>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</si>
  <si>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</si>
  <si>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</si>
  <si>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</si>
  <si>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</si>
  <si>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</si>
  <si>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</si>
  <si>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</si>
  <si>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</si>
  <si>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</si>
  <si>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</si>
  <si>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</si>
  <si>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</si>
  <si>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</si>
  <si>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</si>
  <si>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</si>
  <si>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</si>
  <si>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</si>
  <si>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</si>
  <si>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</si>
  <si>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</si>
  <si>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</si>
  <si>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</si>
  <si>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</si>
  <si>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</si>
  <si>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</si>
  <si>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</si>
  <si>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</si>
  <si>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</si>
  <si>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</si>
  <si>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</si>
  <si>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</si>
  <si>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</si>
  <si>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</si>
  <si>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</si>
  <si>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</si>
  <si>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</si>
  <si>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</si>
  <si>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</si>
  <si>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</si>
  <si>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</si>
  <si>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</si>
  <si>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</si>
  <si>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</si>
  <si>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</si>
  <si>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</si>
  <si>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</si>
  <si>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</si>
  <si>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</si>
  <si>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</si>
  <si>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</si>
  <si>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</si>
  <si>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</si>
  <si>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</si>
  <si>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</si>
  <si>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</si>
  <si>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</si>
  <si>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</si>
  <si>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</si>
  <si>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</si>
  <si>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</si>
  <si>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</si>
  <si>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</si>
  <si>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</si>
  <si>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</si>
  <si>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</si>
  <si>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</si>
  <si>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</si>
  <si>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</si>
  <si>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</si>
  <si>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</si>
  <si>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</si>
  <si>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</si>
  <si>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</si>
  <si>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</si>
  <si>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</si>
  <si>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</si>
  <si>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</si>
  <si>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</si>
  <si>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</si>
  <si>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</si>
  <si>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</si>
  <si>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</si>
  <si>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</si>
  <si>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</si>
  <si>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</si>
  <si>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</si>
  <si>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</si>
  <si>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</si>
  <si>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</si>
  <si>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</si>
  <si>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</si>
  <si>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</si>
  <si>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</si>
  <si>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</si>
  <si>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</si>
  <si>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</si>
  <si>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</si>
  <si>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</si>
  <si>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</si>
  <si>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</si>
  <si>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</si>
  <si>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</si>
  <si>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</si>
  <si>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</si>
  <si>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</si>
  <si>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</si>
  <si>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</si>
  <si>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</si>
  <si>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</si>
  <si>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</si>
  <si>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</si>
  <si>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</si>
  <si>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</si>
  <si>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</si>
  <si>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</si>
  <si>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</si>
  <si>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</si>
  <si>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</si>
  <si>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</si>
  <si>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</si>
  <si>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</si>
  <si>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</si>
  <si>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</si>
  <si>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</si>
  <si>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</si>
  <si>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</si>
  <si>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</si>
  <si>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</si>
  <si>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</si>
  <si>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</si>
  <si>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</si>
  <si>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</si>
  <si>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</si>
  <si>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</si>
  <si>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</si>
  <si>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</si>
  <si>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</si>
  <si>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</si>
  <si>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</si>
  <si>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</si>
  <si>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</si>
  <si>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</si>
  <si>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</si>
  <si>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</si>
  <si>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</si>
  <si>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</si>
  <si>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</si>
  <si>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</si>
  <si>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</si>
  <si>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</si>
  <si>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</si>
  <si>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</si>
  <si>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</si>
  <si>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</si>
  <si>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</si>
  <si>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</si>
  <si>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</si>
  <si>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</si>
  <si>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</si>
  <si>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</si>
  <si>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</si>
  <si>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</si>
  <si>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</si>
  <si>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</si>
  <si>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</si>
  <si>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</si>
  <si>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</si>
  <si>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</si>
  <si>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</si>
  <si>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</si>
  <si>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</si>
  <si>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</si>
  <si>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</si>
  <si>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</si>
  <si>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</si>
  <si>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</si>
  <si>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</si>
  <si>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</si>
  <si>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</si>
  <si>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</si>
  <si>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</si>
  <si>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</si>
  <si>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</si>
  <si>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</si>
  <si>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</si>
  <si>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</si>
  <si>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</si>
  <si>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</si>
  <si>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</si>
  <si>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</si>
  <si>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</si>
  <si>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</si>
  <si>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</si>
  <si>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</si>
  <si>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</si>
  <si>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</si>
  <si>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</si>
  <si>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</si>
  <si>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</si>
  <si>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</si>
  <si>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</si>
  <si>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</si>
  <si>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</si>
  <si>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</si>
  <si>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</si>
  <si>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</si>
  <si>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</si>
  <si>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</si>
  <si>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</si>
  <si>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</si>
  <si>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</si>
  <si>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</si>
  <si>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</si>
  <si>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</si>
  <si>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</si>
  <si>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</si>
  <si>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</si>
  <si>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</si>
  <si>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</si>
  <si>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</si>
  <si>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</si>
  <si>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</si>
  <si>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</si>
  <si>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</si>
  <si>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</si>
  <si>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</si>
  <si>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</si>
  <si>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</si>
  <si>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</si>
  <si>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</si>
  <si>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</si>
  <si>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</si>
  <si>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</si>
  <si>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</si>
  <si>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</si>
  <si>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</si>
  <si>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</si>
  <si>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</si>
  <si>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</si>
  <si>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</si>
  <si>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</si>
  <si>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</si>
  <si>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</si>
  <si>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</si>
  <si>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</si>
  <si>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</si>
  <si>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</si>
  <si>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</si>
  <si>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</si>
  <si>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</si>
  <si>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</si>
  <si>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</si>
  <si>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</si>
  <si>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</si>
  <si>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</si>
  <si>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</si>
  <si>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</si>
  <si>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</si>
  <si>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</si>
  <si>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</si>
  <si>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</si>
  <si>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</si>
  <si>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</si>
  <si>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</si>
  <si>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</si>
  <si>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</si>
  <si>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</si>
  <si>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</si>
  <si>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</si>
  <si>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</si>
  <si>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</si>
  <si>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</si>
  <si>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</si>
  <si>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</si>
  <si>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</si>
  <si>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</si>
  <si>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</si>
  <si>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</si>
  <si>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</si>
  <si>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</si>
  <si>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</si>
  <si>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</si>
  <si>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</si>
  <si>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</si>
  <si>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</si>
  <si>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</si>
  <si>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</si>
  <si>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</si>
  <si>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</si>
  <si>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</si>
  <si>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</si>
  <si>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</si>
  <si>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</si>
  <si>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</si>
  <si>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</si>
  <si>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</si>
  <si>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</si>
  <si>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</si>
  <si>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</si>
  <si>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</si>
  <si>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</si>
  <si>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</si>
  <si>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</si>
  <si>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</si>
  <si>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</si>
  <si>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</si>
  <si>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</si>
  <si>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</si>
  <si>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</si>
  <si>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</si>
  <si>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</si>
  <si>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</si>
  <si>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</si>
  <si>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</si>
  <si>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</si>
  <si>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</si>
  <si>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</si>
  <si>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</si>
  <si>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</si>
  <si>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</si>
  <si>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</si>
  <si>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</si>
  <si>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</si>
  <si>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</si>
  <si>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</si>
  <si>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</si>
  <si>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</si>
  <si>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</si>
  <si>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</si>
  <si>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</si>
  <si>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</si>
  <si>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</si>
  <si>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</si>
  <si>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</si>
  <si>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</si>
  <si>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</si>
  <si>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</si>
  <si>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</si>
  <si>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</si>
  <si>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</si>
  <si>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</si>
  <si>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</si>
  <si>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</si>
  <si>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</si>
  <si>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</si>
  <si>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</si>
  <si>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</si>
  <si>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</si>
  <si>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</si>
  <si>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</si>
  <si>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</si>
  <si>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</si>
  <si>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</si>
  <si>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</si>
  <si>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</si>
  <si>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</si>
  <si>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</si>
  <si>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</si>
  <si>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</si>
  <si>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</si>
  <si>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</si>
  <si>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</si>
  <si>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</si>
  <si>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</si>
  <si>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</si>
  <si>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</si>
  <si>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</si>
  <si>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</si>
  <si>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</si>
  <si>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</si>
  <si>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</si>
  <si>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</si>
  <si>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</si>
  <si>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</si>
  <si>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</si>
  <si>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</si>
  <si>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</si>
  <si>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</si>
  <si>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</si>
  <si>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</si>
  <si>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</si>
  <si>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</si>
  <si>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</si>
  <si>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</si>
  <si>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</si>
  <si>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</si>
  <si>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</si>
  <si>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</si>
  <si>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</si>
  <si>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</si>
  <si>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</si>
  <si>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</si>
  <si>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</si>
  <si>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</si>
  <si>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</si>
  <si>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</si>
  <si>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</si>
  <si>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</si>
  <si>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</si>
  <si>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</si>
  <si>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</si>
  <si>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</si>
  <si>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</si>
  <si>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</si>
  <si>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</si>
  <si>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</si>
  <si>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</si>
  <si>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</si>
  <si>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</si>
  <si>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</si>
  <si>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</si>
  <si>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</si>
  <si>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</si>
  <si>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</si>
  <si>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</si>
  <si>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</si>
  <si>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</si>
  <si>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</si>
  <si>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</si>
  <si>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</si>
  <si>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</si>
  <si>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</si>
  <si>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</si>
  <si>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</si>
  <si>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</si>
  <si>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</si>
  <si>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</si>
  <si>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</si>
  <si>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</si>
  <si>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</si>
  <si>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</si>
  <si>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</si>
  <si>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</si>
  <si>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</si>
  <si>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</si>
  <si>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</si>
  <si>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</si>
  <si>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</si>
  <si>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</si>
  <si>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</si>
  <si>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</si>
  <si>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</si>
  <si>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</si>
  <si>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</si>
  <si>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</si>
  <si>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</si>
  <si>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</si>
  <si>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</si>
  <si>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</si>
  <si>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</si>
  <si>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</si>
  <si>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</si>
  <si>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</si>
  <si>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</si>
  <si>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</si>
  <si>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</si>
  <si>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</si>
  <si>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</si>
  <si>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</si>
  <si>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</si>
  <si>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</si>
  <si>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</si>
  <si>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</si>
  <si>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</si>
  <si>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</si>
  <si>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</si>
  <si>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</si>
  <si>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</si>
  <si>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</si>
  <si>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</si>
  <si>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</si>
  <si>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</si>
  <si>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</si>
  <si>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</si>
  <si>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</si>
  <si>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</si>
  <si>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</si>
  <si>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</si>
  <si>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</si>
  <si>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</si>
  <si>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</si>
  <si>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</si>
  <si>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</si>
  <si>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</si>
  <si>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</si>
  <si>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</si>
  <si>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</si>
  <si>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</si>
  <si>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</si>
  <si>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</si>
  <si>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</si>
  <si>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</si>
  <si>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</si>
  <si>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</si>
  <si>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</si>
  <si>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</si>
  <si>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</si>
  <si>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</si>
  <si>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</si>
  <si>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</si>
  <si>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</si>
  <si>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</si>
  <si>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</si>
  <si>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</si>
  <si>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</si>
  <si>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</si>
  <si>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</si>
  <si>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</si>
  <si>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</si>
  <si>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</si>
  <si>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</si>
  <si>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</si>
  <si>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</si>
  <si>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</si>
  <si>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</si>
  <si>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</si>
  <si>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</si>
  <si>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</si>
  <si>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</si>
  <si>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</si>
  <si>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</si>
  <si>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</si>
  <si>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</si>
  <si>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</si>
  <si>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</si>
  <si>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</si>
  <si>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</si>
  <si>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</si>
  <si>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</si>
  <si>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</si>
  <si>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</si>
  <si>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</si>
  <si>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</si>
  <si>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</si>
  <si>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</si>
  <si>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</si>
  <si>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</si>
  <si>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</si>
  <si>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</si>
  <si>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</si>
  <si>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</si>
  <si>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</si>
  <si>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</si>
  <si>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</si>
  <si>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</si>
  <si>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</si>
  <si>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</si>
  <si>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</si>
  <si>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</si>
  <si>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</si>
  <si>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</si>
  <si>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</si>
  <si>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</si>
  <si>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</si>
  <si>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</si>
  <si>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</si>
  <si>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</si>
  <si>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</si>
  <si>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</si>
  <si>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</si>
  <si>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</si>
  <si>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</si>
  <si>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</si>
  <si>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</si>
  <si>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</si>
  <si>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</si>
  <si>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</si>
  <si>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</si>
  <si>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</si>
  <si>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</si>
  <si>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</si>
  <si>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</si>
  <si>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</si>
  <si>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</si>
  <si>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</si>
  <si>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</si>
  <si>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</si>
  <si>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</si>
  <si>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</si>
  <si>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</si>
  <si>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</si>
  <si>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</si>
  <si>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</si>
  <si>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</si>
  <si>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</si>
  <si>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</si>
  <si>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</si>
  <si>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</si>
  <si>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</si>
  <si>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</si>
  <si>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</si>
  <si>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</si>
  <si>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</si>
  <si>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</si>
  <si>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</si>
  <si>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</si>
  <si>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</si>
  <si>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</si>
  <si>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</si>
  <si>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</si>
  <si>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</si>
  <si>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</si>
  <si>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</si>
  <si>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</si>
  <si>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</si>
  <si>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</si>
  <si>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</si>
  <si>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</si>
  <si>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</si>
  <si>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</si>
  <si>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</si>
  <si>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</si>
  <si>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</si>
  <si>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</si>
  <si>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</si>
  <si>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</si>
  <si>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</si>
  <si>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</si>
  <si>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</si>
  <si>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</si>
  <si>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</si>
  <si>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</si>
  <si>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</si>
  <si>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</si>
  <si>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</si>
  <si>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</si>
  <si>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</si>
  <si>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</si>
  <si>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</si>
  <si>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</si>
  <si>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</si>
  <si>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</si>
  <si>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</si>
  <si>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</si>
  <si>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</si>
  <si>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</si>
  <si>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</si>
  <si>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</si>
  <si>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</si>
  <si>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</si>
  <si>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</si>
  <si>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</si>
  <si>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</si>
  <si>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</si>
  <si>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</si>
  <si>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</si>
  <si>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</si>
  <si>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</si>
  <si>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</si>
  <si>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</si>
  <si>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</si>
  <si>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</si>
  <si>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</si>
  <si>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</si>
  <si>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</si>
  <si>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</si>
  <si>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</si>
  <si>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</si>
  <si>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</si>
  <si>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</si>
  <si>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</si>
  <si>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</si>
  <si>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</si>
  <si>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</si>
  <si>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</si>
  <si>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</si>
  <si>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</si>
  <si>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</si>
  <si>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</si>
  <si>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</si>
  <si>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</si>
  <si>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</si>
  <si>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</si>
  <si>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</si>
  <si>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</si>
  <si>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</si>
  <si>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</si>
  <si>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</si>
  <si>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</si>
  <si>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</si>
  <si>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</si>
  <si>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</si>
  <si>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</si>
  <si>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</si>
  <si>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</si>
  <si>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</si>
  <si>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</si>
  <si>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</si>
  <si>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</si>
  <si>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</si>
  <si>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</si>
  <si>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</si>
  <si>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</si>
  <si>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</si>
  <si>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</si>
  <si>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</si>
  <si>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</si>
  <si>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</si>
  <si>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</si>
  <si>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</si>
  <si>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</si>
  <si>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</si>
  <si>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</si>
  <si>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</si>
  <si>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</si>
  <si>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</si>
  <si>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</si>
  <si>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</si>
  <si>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</si>
  <si>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</si>
  <si>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</si>
  <si>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</si>
  <si>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</si>
  <si>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</si>
  <si>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</si>
  <si>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</si>
  <si>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</si>
  <si>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</si>
  <si>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</si>
  <si>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</si>
  <si>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</si>
  <si>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</si>
  <si>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</si>
  <si>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</si>
  <si>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</si>
  <si>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</si>
  <si>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</si>
  <si>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</si>
  <si>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</si>
  <si>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</si>
  <si>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</si>
  <si>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</si>
  <si>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</si>
  <si>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</si>
  <si>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</si>
  <si>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</si>
  <si>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</si>
  <si>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</si>
  <si>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</si>
  <si>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</si>
  <si>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</si>
  <si>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</si>
  <si>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</si>
  <si>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</si>
  <si>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</si>
  <si>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</si>
  <si>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</si>
  <si>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</si>
  <si>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</si>
  <si>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</si>
  <si>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</si>
  <si>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</si>
  <si>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</si>
  <si>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</si>
  <si>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</si>
  <si>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</si>
  <si>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</si>
  <si>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</si>
  <si>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</si>
  <si>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</si>
  <si>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</si>
  <si>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</si>
  <si>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</si>
  <si>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</si>
  <si>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</si>
  <si>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</si>
  <si>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</si>
  <si>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</si>
  <si>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</si>
  <si>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</si>
  <si>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</si>
  <si>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</si>
  <si>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</si>
  <si>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</si>
  <si>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</si>
  <si>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</si>
  <si>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</si>
  <si>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</si>
  <si>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</si>
  <si>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</si>
  <si>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</si>
  <si>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</si>
  <si>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</si>
  <si>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</si>
  <si>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</si>
  <si>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</si>
  <si>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</si>
  <si>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</si>
  <si>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</si>
  <si>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</si>
  <si>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</si>
  <si>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</si>
  <si>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</si>
  <si>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</si>
  <si>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</si>
  <si>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</si>
  <si>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</si>
  <si>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</si>
  <si>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</si>
  <si>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</si>
  <si>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</si>
  <si>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</si>
  <si>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</si>
  <si>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</si>
  <si>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</si>
  <si>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</si>
  <si>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</si>
  <si>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</si>
  <si>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</si>
  <si>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</si>
  <si>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</si>
  <si>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</si>
  <si>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</si>
  <si>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</si>
  <si>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</si>
  <si>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</si>
  <si>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</si>
  <si>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</si>
  <si>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</si>
  <si>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</si>
  <si>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</si>
  <si>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</si>
  <si>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</si>
  <si>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</si>
  <si>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</si>
  <si>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</si>
  <si>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</si>
  <si>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</si>
  <si>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</si>
  <si>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</si>
  <si>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</si>
  <si>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</si>
  <si>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</si>
  <si>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</si>
  <si>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</si>
  <si>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</si>
  <si>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</si>
  <si>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</si>
  <si>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</si>
  <si>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</si>
  <si>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</si>
  <si>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</si>
  <si>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</si>
  <si>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</si>
  <si>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</si>
  <si>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</si>
  <si>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</si>
  <si>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</si>
  <si>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</si>
  <si>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</si>
  <si>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</si>
  <si>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</si>
  <si>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</si>
  <si>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</si>
  <si>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</si>
  <si>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</si>
  <si>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</si>
  <si>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</si>
  <si>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</si>
  <si>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</si>
  <si>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</si>
  <si>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</si>
  <si>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</si>
  <si>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</si>
  <si>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</si>
  <si>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</si>
  <si>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</si>
  <si>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</si>
  <si>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</si>
  <si>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</si>
  <si>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</si>
  <si>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</si>
  <si>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</si>
  <si>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</si>
  <si>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</si>
  <si>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</si>
  <si>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</si>
  <si>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</si>
  <si>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</si>
  <si>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</si>
  <si>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</si>
  <si>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</si>
  <si>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</si>
  <si>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</si>
  <si>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</si>
  <si>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</si>
  <si>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</si>
  <si>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</si>
  <si>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</si>
  <si>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</si>
  <si>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</si>
  <si>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</si>
  <si>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</si>
  <si>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</si>
  <si>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</si>
  <si>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</si>
  <si>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</si>
  <si>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</si>
  <si>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</si>
  <si>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</si>
  <si>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</si>
  <si>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</si>
  <si>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</si>
  <si>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</si>
  <si>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</si>
  <si>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</si>
  <si>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</si>
  <si>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</si>
  <si>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</si>
  <si>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</si>
  <si>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</si>
  <si>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</si>
  <si>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</si>
  <si>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</si>
  <si>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</si>
  <si>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</si>
  <si>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</si>
  <si>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</si>
  <si>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</si>
  <si>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</si>
  <si>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</si>
  <si>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</si>
  <si>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</si>
  <si>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</si>
  <si>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</si>
  <si>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</si>
  <si>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</si>
  <si>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</si>
  <si>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</si>
  <si>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</si>
  <si>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</si>
  <si>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</si>
  <si>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</si>
  <si>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</si>
  <si>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</si>
  <si>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</si>
  <si>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</si>
  <si>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</si>
  <si>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</si>
  <si>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</si>
  <si>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</si>
  <si>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</si>
  <si>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</si>
  <si>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</si>
  <si>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</si>
  <si>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</si>
  <si>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</si>
  <si>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</si>
  <si>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</si>
  <si>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</si>
  <si>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</si>
  <si>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</si>
  <si>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</si>
  <si>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</si>
  <si>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</si>
  <si>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</si>
  <si>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</si>
  <si>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</si>
  <si>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</si>
  <si>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</si>
  <si>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</si>
  <si>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</si>
  <si>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</si>
  <si>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</si>
  <si>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</si>
  <si>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</si>
  <si>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</si>
  <si>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</si>
  <si>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</si>
  <si>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</si>
  <si>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</si>
  <si>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</si>
  <si>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</si>
  <si>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</si>
  <si>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</si>
  <si>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</si>
  <si>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</si>
  <si>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</si>
  <si>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</si>
  <si>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</si>
  <si>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</si>
  <si>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</si>
  <si>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</si>
  <si>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</si>
  <si>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</si>
  <si>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</si>
  <si>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</si>
  <si>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</si>
  <si>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</si>
  <si>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</si>
  <si>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</si>
  <si>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</si>
  <si>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</si>
  <si>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</si>
  <si>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</si>
  <si>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</si>
  <si>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</si>
  <si>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</si>
  <si>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</si>
  <si>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</si>
  <si>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</si>
  <si>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</si>
  <si>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</si>
  <si>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</si>
  <si>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</si>
  <si>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</si>
  <si>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</si>
  <si>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</si>
  <si>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</si>
  <si>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</si>
  <si>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</si>
  <si>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</si>
  <si>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</si>
  <si>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</si>
  <si>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</si>
  <si>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</si>
  <si>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</si>
  <si>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</si>
  <si>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</si>
  <si>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</si>
  <si>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</si>
  <si>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</si>
  <si>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</si>
  <si>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</si>
  <si>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</si>
  <si>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</si>
  <si>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</si>
  <si>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</si>
  <si>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</si>
  <si>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</si>
  <si>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</si>
  <si>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</si>
  <si>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</si>
  <si>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</si>
  <si>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</si>
  <si>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</si>
  <si>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</si>
  <si>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</si>
  <si>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</si>
  <si>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</si>
  <si>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</si>
  <si>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</si>
  <si>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</si>
  <si>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</si>
  <si>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</si>
  <si>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</si>
  <si>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</si>
  <si>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</si>
  <si>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</si>
  <si>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</si>
  <si>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</si>
  <si>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</si>
  <si>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</si>
  <si>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</si>
  <si>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</si>
  <si>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</si>
  <si>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</si>
  <si>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</si>
  <si>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</si>
  <si>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</si>
  <si>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</si>
  <si>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</si>
  <si>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</si>
  <si>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</si>
  <si>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</si>
  <si>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</si>
  <si>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</si>
  <si>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</si>
  <si>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</si>
  <si>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</si>
  <si>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</si>
  <si>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</si>
  <si>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</si>
  <si>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</si>
  <si>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</si>
  <si>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</si>
  <si>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</si>
  <si>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</si>
  <si>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</si>
  <si>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</si>
  <si>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</si>
  <si>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</si>
  <si>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</si>
  <si>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</si>
  <si>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</si>
  <si>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</si>
  <si>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</si>
  <si>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</si>
  <si>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</si>
  <si>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</si>
  <si>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</si>
  <si>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</si>
  <si>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</si>
  <si>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</si>
  <si>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</si>
  <si>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</si>
  <si>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</si>
  <si>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</si>
  <si>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</si>
  <si>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</si>
  <si>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</si>
  <si>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</si>
  <si>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</si>
  <si>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</si>
  <si>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</si>
  <si>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</si>
  <si>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</si>
  <si>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</si>
  <si>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</si>
  <si>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</si>
  <si>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</si>
  <si>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</si>
  <si>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</si>
  <si>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</si>
  <si>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</si>
  <si>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</si>
  <si>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</si>
  <si>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</si>
  <si>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</si>
  <si>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</si>
  <si>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</si>
  <si>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</si>
  <si>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</si>
  <si>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</si>
  <si>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</si>
  <si>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</si>
  <si>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</si>
  <si>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</si>
  <si>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</si>
  <si>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</si>
  <si>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</si>
  <si>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</si>
  <si>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</si>
  <si>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</si>
  <si>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</si>
  <si>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</si>
  <si>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</si>
  <si>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</si>
  <si>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</si>
  <si>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</si>
  <si>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</si>
  <si>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</si>
  <si>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</si>
  <si>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</si>
  <si>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</si>
  <si>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</si>
  <si>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</si>
  <si>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</si>
  <si>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</si>
  <si>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</si>
  <si>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</si>
  <si>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</si>
  <si>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</si>
  <si>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</si>
  <si>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</si>
  <si>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</si>
  <si>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</si>
  <si>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</si>
  <si>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</si>
  <si>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</si>
  <si>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</si>
  <si>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</si>
  <si>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</si>
  <si>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</si>
  <si>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</si>
  <si>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</si>
  <si>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</si>
  <si>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</si>
  <si>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</si>
  <si>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</si>
  <si>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</si>
  <si>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</si>
  <si>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</si>
  <si>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</si>
  <si>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</si>
  <si>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</si>
  <si>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</si>
  <si>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</si>
  <si>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</si>
  <si>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</si>
  <si>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</si>
  <si>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</si>
  <si>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</si>
  <si>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</si>
  <si>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</si>
  <si>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</si>
  <si>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</si>
  <si>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</si>
  <si>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</si>
  <si>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</si>
  <si>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</si>
  <si>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</si>
  <si>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</si>
  <si>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</si>
  <si>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</si>
  <si>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</si>
  <si>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</si>
  <si>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</si>
  <si>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</si>
  <si>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</si>
  <si>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</si>
  <si>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</si>
  <si>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</si>
  <si>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</si>
  <si>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</si>
  <si>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</si>
  <si>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</si>
  <si>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</si>
  <si>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</si>
  <si>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</si>
  <si>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</si>
  <si>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</si>
  <si>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</si>
  <si>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</si>
  <si>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</si>
  <si>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</si>
  <si>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</si>
  <si>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</si>
  <si>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</si>
  <si>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</si>
  <si>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</si>
  <si>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</si>
  <si>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</si>
  <si>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</si>
  <si>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</si>
  <si>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</si>
  <si>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</si>
  <si>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</si>
  <si>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</si>
  <si>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</si>
  <si>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</si>
  <si>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</si>
  <si>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</si>
  <si>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</si>
  <si>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</si>
  <si>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</si>
  <si>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</si>
  <si>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</si>
  <si>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</si>
  <si>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</si>
  <si>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</si>
  <si>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</si>
  <si>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</si>
  <si>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</si>
  <si>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</si>
  <si>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</si>
  <si>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</si>
  <si>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</si>
  <si>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</si>
  <si>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</si>
  <si>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</si>
  <si>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</si>
  <si>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</si>
  <si>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</si>
  <si>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</si>
  <si>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</si>
  <si>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</si>
  <si>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</si>
  <si>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</si>
  <si>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</si>
  <si>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</si>
  <si>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</si>
  <si>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</si>
  <si>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</si>
  <si>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</si>
  <si>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</si>
  <si>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</si>
  <si>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</si>
  <si>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</si>
  <si>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</si>
  <si>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</si>
  <si>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</si>
  <si>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</si>
  <si>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</si>
  <si>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</si>
  <si>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</si>
  <si>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</si>
  <si>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</si>
  <si>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</si>
  <si>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</si>
  <si>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</si>
  <si>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</si>
  <si>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</si>
  <si>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</si>
  <si>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</si>
  <si>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</si>
  <si>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</si>
  <si>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</si>
  <si>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</si>
  <si>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</si>
  <si>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</si>
  <si>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</si>
  <si>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</si>
  <si>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</si>
  <si>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</si>
  <si>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</si>
  <si>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</si>
  <si>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</si>
  <si>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</si>
  <si>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</si>
  <si>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</si>
  <si>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</si>
  <si>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</si>
  <si>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</si>
  <si>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</si>
  <si>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</si>
  <si>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</si>
  <si>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</si>
  <si>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</si>
  <si>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</si>
  <si>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</si>
  <si>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</si>
  <si>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</si>
  <si>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</si>
  <si>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</si>
  <si>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</si>
  <si>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</si>
  <si>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</si>
  <si>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</si>
  <si>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</si>
  <si>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</si>
  <si>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</si>
  <si>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</si>
  <si>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</si>
  <si>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</si>
  <si>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</si>
  <si>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</si>
  <si>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</si>
  <si>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</si>
  <si>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</si>
  <si>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</si>
  <si>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</si>
  <si>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</si>
  <si>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</si>
  <si>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</si>
  <si>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</si>
  <si>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</si>
  <si>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</si>
  <si>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</si>
  <si>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</si>
  <si>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</si>
  <si>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</si>
  <si>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</si>
  <si>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</si>
  <si>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</si>
  <si>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</si>
  <si>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</si>
  <si>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</si>
  <si>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</si>
  <si>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</si>
  <si>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</si>
  <si>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</si>
  <si>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</si>
  <si>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</si>
  <si>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</si>
  <si>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</si>
  <si>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</si>
  <si>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</si>
  <si>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</si>
  <si>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</si>
  <si>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</si>
  <si>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</si>
  <si>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</si>
  <si>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</si>
  <si>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</si>
  <si>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</si>
  <si>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</si>
  <si>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</si>
  <si>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</si>
  <si>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</si>
  <si>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</si>
  <si>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</si>
  <si>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</si>
  <si>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</si>
  <si>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</si>
  <si>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</si>
  <si>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</si>
  <si>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</si>
  <si>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</si>
  <si>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</si>
  <si>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</si>
  <si>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</si>
  <si>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</si>
  <si>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</si>
  <si>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</si>
  <si>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</si>
  <si>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</si>
  <si>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</si>
  <si>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</si>
  <si>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</si>
  <si>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</si>
  <si>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</si>
  <si>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</si>
  <si>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</si>
  <si>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</si>
  <si>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</si>
  <si>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</si>
  <si>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</si>
  <si>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</si>
  <si>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</si>
  <si>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</si>
  <si>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</si>
  <si>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</si>
  <si>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</si>
  <si>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</si>
  <si>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</si>
  <si>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</si>
  <si>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</si>
  <si>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</si>
  <si>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</si>
  <si>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</si>
  <si>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</si>
  <si>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</si>
  <si>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</si>
  <si>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</si>
  <si>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</si>
  <si>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</si>
  <si>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</si>
  <si>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</si>
  <si>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</si>
  <si>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</si>
  <si>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</si>
  <si>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</si>
  <si>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</si>
  <si>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</si>
  <si>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</si>
  <si>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</si>
  <si>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</si>
  <si>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</si>
  <si>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</si>
  <si>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</si>
  <si>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</si>
  <si>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</si>
  <si>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</si>
  <si>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</si>
  <si>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</si>
  <si>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</si>
  <si>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</si>
  <si>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</si>
  <si>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</si>
  <si>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</si>
  <si>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</si>
  <si>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</si>
  <si>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</si>
  <si>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</si>
  <si>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</si>
  <si>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</si>
  <si>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</si>
  <si>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</si>
  <si>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</si>
  <si>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</si>
  <si>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</si>
  <si>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</si>
  <si>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</si>
  <si>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</si>
  <si>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</si>
  <si>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</si>
  <si>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</si>
  <si>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</si>
  <si>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</si>
  <si>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</si>
  <si>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</si>
  <si>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</si>
  <si>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</si>
  <si>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</si>
  <si>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</si>
  <si>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</si>
  <si>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</si>
  <si>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</si>
  <si>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</si>
  <si>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</si>
  <si>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</si>
  <si>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</si>
  <si>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</si>
  <si>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</si>
  <si>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</si>
  <si>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</si>
  <si>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</si>
  <si>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</si>
  <si>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</si>
  <si>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</si>
  <si>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</si>
  <si>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</si>
  <si>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</si>
  <si>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</si>
  <si>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</si>
  <si>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</si>
  <si>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</si>
  <si>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</si>
  <si>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</si>
  <si>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</si>
  <si>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</si>
  <si>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</si>
  <si>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</si>
  <si>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</si>
  <si>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</si>
  <si>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</si>
  <si>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</si>
  <si>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</si>
  <si>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</si>
  <si>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</si>
  <si>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</si>
  <si>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</si>
  <si>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</si>
  <si>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</si>
  <si>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</si>
  <si>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</si>
  <si>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</si>
  <si>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</si>
  <si>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</si>
  <si>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</si>
  <si>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</si>
  <si>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</si>
  <si>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</si>
  <si>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</si>
  <si>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</si>
  <si>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</si>
  <si>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</si>
  <si>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</si>
  <si>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</si>
  <si>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</si>
  <si>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</si>
  <si>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</si>
  <si>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</si>
  <si>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</si>
  <si>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</si>
  <si>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</si>
  <si>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</si>
  <si>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</si>
  <si>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</si>
  <si>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</si>
  <si>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</si>
  <si>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</si>
  <si>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</si>
  <si>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</si>
  <si>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</si>
  <si>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</si>
  <si>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</si>
  <si>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</si>
  <si>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</si>
  <si>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</si>
  <si>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</si>
  <si>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</si>
  <si>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</si>
  <si>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</si>
  <si>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</si>
  <si>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</si>
  <si>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</si>
  <si>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</si>
  <si>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</si>
  <si>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</si>
  <si>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</si>
  <si>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</si>
  <si>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</si>
  <si>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</si>
  <si>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</si>
  <si>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</si>
  <si>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</si>
  <si>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</si>
  <si>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</si>
  <si>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</si>
  <si>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</si>
  <si>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</si>
  <si>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</si>
  <si>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</si>
  <si>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</si>
  <si>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</si>
  <si>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</si>
  <si>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</si>
  <si>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</si>
  <si>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</si>
  <si>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</si>
  <si>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</si>
  <si>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</si>
  <si>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</si>
  <si>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</si>
  <si>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</si>
  <si>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</si>
  <si>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</si>
  <si>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</si>
  <si>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</si>
  <si>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</si>
  <si>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</si>
  <si>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</si>
  <si>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</si>
  <si>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</si>
  <si>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</si>
  <si>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</si>
  <si>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</si>
  <si>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</si>
  <si>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</si>
  <si>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</si>
  <si>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</si>
  <si>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</si>
  <si>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</si>
  <si>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</si>
  <si>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</si>
  <si>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</si>
  <si>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</si>
  <si>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</si>
  <si>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</si>
  <si>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</si>
  <si>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</si>
  <si>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</si>
  <si>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</si>
  <si>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</si>
  <si>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</si>
  <si>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</si>
  <si>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</si>
  <si>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</si>
  <si>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</si>
  <si>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</si>
  <si>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</si>
  <si>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</si>
  <si>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</si>
  <si>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</si>
  <si>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</si>
  <si>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</si>
  <si>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</si>
  <si>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</si>
  <si>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</si>
  <si>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</si>
  <si>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</si>
  <si>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</si>
  <si>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</si>
  <si>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</si>
  <si>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</si>
  <si>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</si>
  <si>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</si>
  <si>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</si>
  <si>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</si>
  <si>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</si>
  <si>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</si>
  <si>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</si>
  <si>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</si>
  <si>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</si>
  <si>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</si>
  <si>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</si>
  <si>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</si>
  <si>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</si>
  <si>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</si>
  <si>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</si>
  <si>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</si>
  <si>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</si>
  <si>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</si>
  <si>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</si>
  <si>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</si>
  <si>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</si>
  <si>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</si>
  <si>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</si>
  <si>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</si>
  <si>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</si>
  <si>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</si>
  <si>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</si>
  <si>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</si>
  <si>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</si>
  <si>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</si>
  <si>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</si>
  <si>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</si>
  <si>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</si>
  <si>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</si>
  <si>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</si>
  <si>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</si>
  <si>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</si>
  <si>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</si>
  <si>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</si>
  <si>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</si>
  <si>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</si>
  <si>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</si>
  <si>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</si>
  <si>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</si>
  <si>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</si>
  <si>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</si>
  <si>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</si>
  <si>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</si>
  <si>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</si>
  <si>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</si>
  <si>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</si>
  <si>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</si>
  <si>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</si>
  <si>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</si>
  <si>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</si>
  <si>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</si>
  <si>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</si>
  <si>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</si>
  <si>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</si>
  <si>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</si>
  <si>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</si>
  <si>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</si>
  <si>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</si>
  <si>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</si>
  <si>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</si>
  <si>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</si>
  <si>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</si>
  <si>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</si>
  <si>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</si>
  <si>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</si>
  <si>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</si>
  <si>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</si>
  <si>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</si>
  <si>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</si>
  <si>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</si>
  <si>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</si>
  <si>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</si>
  <si>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</si>
  <si>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</si>
  <si>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</si>
  <si>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</si>
  <si>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</si>
  <si>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</si>
  <si>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</si>
  <si>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</si>
  <si>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</si>
  <si>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</si>
  <si>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</si>
  <si>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</si>
  <si>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</si>
  <si>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</si>
  <si>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</si>
  <si>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</si>
  <si>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</si>
  <si>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</si>
  <si>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</si>
  <si>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</si>
  <si>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</si>
  <si>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</si>
  <si>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</si>
  <si>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</si>
  <si>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</si>
  <si>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</si>
  <si>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</si>
  <si>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</si>
  <si>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</si>
  <si>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</si>
  <si>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</si>
  <si>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</si>
  <si>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</si>
  <si>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</si>
  <si>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</si>
  <si>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</si>
  <si>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</si>
  <si>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</si>
  <si>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</si>
  <si>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</si>
  <si>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</si>
  <si>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</si>
  <si>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</si>
  <si>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</si>
  <si>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</si>
  <si>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</si>
  <si>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</si>
  <si>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</si>
  <si>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</si>
  <si>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</si>
  <si>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</si>
  <si>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</si>
  <si>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</si>
  <si>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</si>
  <si>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</si>
  <si>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</si>
  <si>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</si>
  <si>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</si>
  <si>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</si>
  <si>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</si>
  <si>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</si>
  <si>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</si>
  <si>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</si>
  <si>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</si>
  <si>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</si>
  <si>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</si>
  <si>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</si>
  <si>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</si>
  <si>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</si>
  <si>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</si>
  <si>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</si>
  <si>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</si>
  <si>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</si>
  <si>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</si>
  <si>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</si>
  <si>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</si>
  <si>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</si>
  <si>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</si>
  <si>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</si>
  <si>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</si>
  <si>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</si>
  <si>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</si>
  <si>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</si>
  <si>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</si>
  <si>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</si>
  <si>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</si>
  <si>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</si>
  <si>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</si>
  <si>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</si>
  <si>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</si>
  <si>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</si>
  <si>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</si>
  <si>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</si>
  <si>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</si>
  <si>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</si>
  <si>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</si>
  <si>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</si>
  <si>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</si>
  <si>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</si>
  <si>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</si>
  <si>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</si>
  <si>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</si>
  <si>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</si>
  <si>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</si>
  <si>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</si>
  <si>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</si>
  <si>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</si>
  <si>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</si>
  <si>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</si>
  <si>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</si>
  <si>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</si>
  <si>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</si>
  <si>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</si>
  <si>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</si>
  <si>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</si>
  <si>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</si>
  <si>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</si>
  <si>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</si>
  <si>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</si>
  <si>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</si>
  <si>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</si>
  <si>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</si>
  <si>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</si>
  <si>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</si>
  <si>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</si>
  <si>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</si>
  <si>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</si>
  <si>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</si>
  <si>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</si>
  <si>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</si>
  <si>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</si>
  <si>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</si>
  <si>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</si>
  <si>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</si>
  <si>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</si>
  <si>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</si>
  <si>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</si>
  <si>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</si>
  <si>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</si>
  <si>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</si>
  <si>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</si>
  <si>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</si>
  <si>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</si>
  <si>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</si>
  <si>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</si>
  <si>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</si>
  <si>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</si>
  <si>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</si>
  <si>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</si>
  <si>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</si>
  <si>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</si>
  <si>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</si>
  <si>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</si>
  <si>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</si>
  <si>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</si>
  <si>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</si>
  <si>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</si>
  <si>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</si>
  <si>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</si>
  <si>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</si>
  <si>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</si>
  <si>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</si>
  <si>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</si>
  <si>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</si>
  <si>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</si>
  <si>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</si>
  <si>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</si>
  <si>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</si>
  <si>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</si>
  <si>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</si>
  <si>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</si>
  <si>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</si>
  <si>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</si>
  <si>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</si>
  <si>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</si>
  <si>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</si>
  <si>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</si>
  <si>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</si>
  <si>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</si>
  <si>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</si>
  <si>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</si>
  <si>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</si>
  <si>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</si>
  <si>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</si>
  <si>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</si>
  <si>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</si>
  <si>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</si>
  <si>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</si>
  <si>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</si>
  <si>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</si>
  <si>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</si>
  <si>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</si>
  <si>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</si>
  <si>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</si>
  <si>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</si>
  <si>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</si>
  <si>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</si>
  <si>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</si>
  <si>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</si>
  <si>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</si>
  <si>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</si>
  <si>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</si>
  <si>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</si>
  <si>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</si>
  <si>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</si>
  <si>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</si>
  <si>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</si>
  <si>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</si>
  <si>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</si>
  <si>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</si>
  <si>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</si>
  <si>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</si>
  <si>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</si>
  <si>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</si>
  <si>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</si>
  <si>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</si>
  <si>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</si>
  <si>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</si>
  <si>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</si>
  <si>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</si>
  <si>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</si>
  <si>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</si>
  <si>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</si>
  <si>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</si>
  <si>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</si>
  <si>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</si>
  <si>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</si>
  <si>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</si>
  <si>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</si>
  <si>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</si>
  <si>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</si>
  <si>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</si>
  <si>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</si>
  <si>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</si>
  <si>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</si>
  <si>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</si>
  <si>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</si>
  <si>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</si>
  <si>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</si>
  <si>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</si>
  <si>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</si>
  <si>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</si>
  <si>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</si>
  <si>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</si>
  <si>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</si>
  <si>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</si>
  <si>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</si>
  <si>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</si>
  <si>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</si>
  <si>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</si>
  <si>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</si>
  <si>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</si>
  <si>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</si>
  <si>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</si>
  <si>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</si>
  <si>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</si>
  <si>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</si>
  <si>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</si>
  <si>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</si>
  <si>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</si>
  <si>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</si>
  <si>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</si>
  <si>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</si>
  <si>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</si>
  <si>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</si>
  <si>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</si>
  <si>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</si>
  <si>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</si>
  <si>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</si>
  <si>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</si>
  <si>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</si>
  <si>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</si>
  <si>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</si>
  <si>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</si>
  <si>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</si>
  <si>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</si>
  <si>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</si>
  <si>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</si>
  <si>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</si>
  <si>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</si>
  <si>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</si>
  <si>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</si>
  <si>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</si>
  <si>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</si>
  <si>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</si>
  <si>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</si>
  <si>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</si>
  <si>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</si>
  <si>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</si>
  <si>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</si>
  <si>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</si>
  <si>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</si>
  <si>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</si>
  <si>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</si>
  <si>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</si>
  <si>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</si>
  <si>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</si>
  <si>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</si>
  <si>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</si>
  <si>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</si>
  <si>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</si>
  <si>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</si>
  <si>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</si>
  <si>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</si>
  <si>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</si>
  <si>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</si>
  <si>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</si>
  <si>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</si>
  <si>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</si>
  <si>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</si>
  <si>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</si>
  <si>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</si>
  <si>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</si>
  <si>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</si>
  <si>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</si>
  <si>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</si>
  <si>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</si>
  <si>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</si>
  <si>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</si>
  <si>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</si>
  <si>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</si>
  <si>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</si>
  <si>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</si>
  <si>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</si>
  <si>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</si>
  <si>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</si>
  <si>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</si>
  <si>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</si>
  <si>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</si>
  <si>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</si>
  <si>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</si>
  <si>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</si>
  <si>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</si>
  <si>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</si>
  <si>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</si>
  <si>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</si>
  <si>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</si>
  <si>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</si>
  <si>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</si>
  <si>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</si>
  <si>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</si>
  <si>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</si>
  <si>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</si>
  <si>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</si>
  <si>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</si>
  <si>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</si>
  <si>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</si>
  <si>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</si>
  <si>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</si>
  <si>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</si>
  <si>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</si>
  <si>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</si>
  <si>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</si>
  <si>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</si>
  <si>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</si>
  <si>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</si>
  <si>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</si>
  <si>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</si>
  <si>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</si>
  <si>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</si>
  <si>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</si>
  <si>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</si>
  <si>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</si>
  <si>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</si>
  <si>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</si>
  <si>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</si>
  <si>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</si>
  <si>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</si>
  <si>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</si>
  <si>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</si>
  <si>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</si>
  <si>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</si>
  <si>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</si>
  <si>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</si>
  <si>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</si>
  <si>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</si>
  <si>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</si>
  <si>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</si>
  <si>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</si>
  <si>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</si>
  <si>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</si>
  <si>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</si>
  <si>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</si>
  <si>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</si>
  <si>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</si>
  <si>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</si>
  <si>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</si>
  <si>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</si>
  <si>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</si>
  <si>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</si>
  <si>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</si>
  <si>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</si>
  <si>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</si>
  <si>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</si>
  <si>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</si>
  <si>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</si>
  <si>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</si>
  <si>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</si>
  <si>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</si>
  <si>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</si>
  <si>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</si>
  <si>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</si>
  <si>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</si>
  <si>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</si>
  <si>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</si>
  <si>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</si>
  <si>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</si>
  <si>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</si>
  <si>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</si>
  <si>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</si>
  <si>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</si>
  <si>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</si>
  <si>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</si>
  <si>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</si>
  <si>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</si>
  <si>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</si>
  <si>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</si>
  <si>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</si>
  <si>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</si>
  <si>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</si>
  <si>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</si>
  <si>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</si>
  <si>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</si>
  <si>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</si>
  <si>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</si>
  <si>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</si>
  <si>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</si>
  <si>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</si>
  <si>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</si>
  <si>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</si>
  <si>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</si>
  <si>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</si>
  <si>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</si>
  <si>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</si>
  <si>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</si>
  <si>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</si>
  <si>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</si>
  <si>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</si>
  <si>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</si>
  <si>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</si>
  <si>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</si>
  <si>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</si>
  <si>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</si>
  <si>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</si>
  <si>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</si>
  <si>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</si>
  <si>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</si>
  <si>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</si>
  <si>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</si>
  <si>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</si>
  <si>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</si>
  <si>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</si>
  <si>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</si>
  <si>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</si>
  <si>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</si>
  <si>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</si>
  <si>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</si>
  <si>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</si>
  <si>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</si>
  <si>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</si>
  <si>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</si>
  <si>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</si>
  <si>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</si>
  <si>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</si>
  <si>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</si>
  <si>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</si>
  <si>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</si>
  <si>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</si>
  <si>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</si>
  <si>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</si>
  <si>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</si>
  <si>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</si>
  <si>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</si>
  <si>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</si>
  <si>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</si>
  <si>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</si>
  <si>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</si>
  <si>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</si>
  <si>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</si>
  <si>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</si>
  <si>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</si>
  <si>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</si>
  <si>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</si>
  <si>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</si>
  <si>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</si>
  <si>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</si>
  <si>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</si>
  <si>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</si>
  <si>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</si>
  <si>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</si>
  <si>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</si>
  <si>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</si>
  <si>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</si>
  <si>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</si>
  <si>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</si>
  <si>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</si>
  <si>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</si>
  <si>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</si>
  <si>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</si>
  <si>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</si>
  <si>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</si>
  <si>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</si>
  <si>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</si>
  <si>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</si>
  <si>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</si>
  <si>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</si>
  <si>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</si>
  <si>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</si>
  <si>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</si>
  <si>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</si>
  <si>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</si>
  <si>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</si>
  <si>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</si>
  <si>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</si>
  <si>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</si>
  <si>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</si>
  <si>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</si>
  <si>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</si>
  <si>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</si>
  <si>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</si>
  <si>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</si>
  <si>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</si>
  <si>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</si>
  <si>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</si>
  <si>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</si>
  <si>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</si>
  <si>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</si>
  <si>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</si>
  <si>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</si>
  <si>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</si>
  <si>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</si>
  <si>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</si>
  <si>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</si>
  <si>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</si>
  <si>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</si>
  <si>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</si>
  <si>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</si>
  <si>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</si>
  <si>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</si>
  <si>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</si>
  <si>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</si>
  <si>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</si>
  <si>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</si>
  <si>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</si>
  <si>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</si>
  <si>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</si>
  <si>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</si>
  <si>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</si>
  <si>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</si>
  <si>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</si>
  <si>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</si>
  <si>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</si>
  <si>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</si>
  <si>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</si>
  <si>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</si>
  <si>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</si>
  <si>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</si>
  <si>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</si>
  <si>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</si>
  <si>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</si>
  <si>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</si>
  <si>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</si>
  <si>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</si>
  <si>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</si>
  <si>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</si>
  <si>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</si>
  <si>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</si>
  <si>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</si>
  <si>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</si>
  <si>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</si>
  <si>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</si>
  <si>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</si>
  <si>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</si>
  <si>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</si>
  <si>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</si>
  <si>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</si>
  <si>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</si>
  <si>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</si>
  <si>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</si>
  <si>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</si>
  <si>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</si>
  <si>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</si>
  <si>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</si>
  <si>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</si>
  <si>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</si>
  <si>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</si>
  <si>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</si>
  <si>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</si>
  <si>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</si>
  <si>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</si>
  <si>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</si>
  <si>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</si>
  <si>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</si>
  <si>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</si>
  <si>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</si>
  <si>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</si>
  <si>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</si>
  <si>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</si>
  <si>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</si>
  <si>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</si>
  <si>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</si>
  <si>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</si>
  <si>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</si>
  <si>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</si>
  <si>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</si>
  <si>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</si>
  <si>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</si>
  <si>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</si>
  <si>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</si>
  <si>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</si>
  <si>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</si>
  <si>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</si>
  <si>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</si>
  <si>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</si>
  <si>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</si>
  <si>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</si>
  <si>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</si>
  <si>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</si>
  <si>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</si>
  <si>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</si>
  <si>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</si>
  <si>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</si>
  <si>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</si>
  <si>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</si>
  <si>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</si>
  <si>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</si>
  <si>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</si>
  <si>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</si>
  <si>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</si>
  <si>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</si>
  <si>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</si>
  <si>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</si>
  <si>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</si>
  <si>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</si>
  <si>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</si>
  <si>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</si>
  <si>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</si>
  <si>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</si>
  <si>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</si>
  <si>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</si>
  <si>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</si>
  <si>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</si>
  <si>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</si>
  <si>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</si>
  <si>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</si>
  <si>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</si>
  <si>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</si>
  <si>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</si>
  <si>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</si>
  <si>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</si>
  <si>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</si>
  <si>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</si>
  <si>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</si>
  <si>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</si>
  <si>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</si>
  <si>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</si>
  <si>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</si>
  <si>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</si>
  <si>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</si>
  <si>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</si>
  <si>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</si>
  <si>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</si>
  <si>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</si>
  <si>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</si>
  <si>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</si>
  <si>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</si>
  <si>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</si>
  <si>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</si>
  <si>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</si>
  <si>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</si>
  <si>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</si>
  <si>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</si>
  <si>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</si>
  <si>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</si>
  <si>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</si>
  <si>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</si>
  <si>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</si>
  <si>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</si>
  <si>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</si>
  <si>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</si>
  <si>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</si>
  <si>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</si>
  <si>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</si>
  <si>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</si>
  <si>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</si>
  <si>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</si>
  <si>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</si>
  <si>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</si>
  <si>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</si>
  <si>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</si>
  <si>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</si>
  <si>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</si>
  <si>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</si>
  <si>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</si>
  <si>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</si>
  <si>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</si>
  <si>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</si>
  <si>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</si>
  <si>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</si>
  <si>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</si>
  <si>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</si>
  <si>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</si>
  <si>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</si>
  <si>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</si>
  <si>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</si>
  <si>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</si>
  <si>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</si>
  <si>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</si>
  <si>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</si>
  <si>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</si>
  <si>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</si>
  <si>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</si>
  <si>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</si>
  <si>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</si>
  <si>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</si>
  <si>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</si>
  <si>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</si>
  <si>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</si>
  <si>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</si>
  <si>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</si>
  <si>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</si>
  <si>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</si>
  <si>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</si>
  <si>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</si>
  <si>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</si>
  <si>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</si>
  <si>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</si>
  <si>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</si>
  <si>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</si>
  <si>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</si>
  <si>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</si>
  <si>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</si>
  <si>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</si>
  <si>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</si>
  <si>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</si>
  <si>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</si>
  <si>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</si>
  <si>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</si>
  <si>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</si>
  <si>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</si>
  <si>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</si>
  <si>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</si>
  <si>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</si>
  <si>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</si>
  <si>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</si>
  <si>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</si>
  <si>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</si>
  <si>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</si>
  <si>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</si>
  <si>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</si>
  <si>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</si>
  <si>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</si>
  <si>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</si>
  <si>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</si>
  <si>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</si>
  <si>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</si>
  <si>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</si>
  <si>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</si>
  <si>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</si>
  <si>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</si>
  <si>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</si>
  <si>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</si>
  <si>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</si>
  <si>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</si>
  <si>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</si>
  <si>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</si>
  <si>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</si>
  <si>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</si>
  <si>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</si>
  <si>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</si>
  <si>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</si>
  <si>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</si>
  <si>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</si>
  <si>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</si>
  <si>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</si>
  <si>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</si>
  <si>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</si>
  <si>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</si>
  <si>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</si>
  <si>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</si>
  <si>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</si>
  <si>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</si>
  <si>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</si>
  <si>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</si>
  <si>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</si>
  <si>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</si>
  <si>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</si>
  <si>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</si>
  <si>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</si>
  <si>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</si>
  <si>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</si>
  <si>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</si>
  <si>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</si>
  <si>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</si>
  <si>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</si>
  <si>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</si>
  <si>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</si>
  <si>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</si>
  <si>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</si>
  <si>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</si>
  <si>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</si>
  <si>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</si>
  <si>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</si>
  <si>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</si>
  <si>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</si>
  <si>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</si>
  <si>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</si>
  <si>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</si>
  <si>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</si>
  <si>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</si>
  <si>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</si>
  <si>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</si>
  <si>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</si>
  <si>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</si>
  <si>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</si>
  <si>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</si>
  <si>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</si>
  <si>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</si>
  <si>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</si>
  <si>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</si>
  <si>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</si>
  <si>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</si>
  <si>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</si>
  <si>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</si>
  <si>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</si>
  <si>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</si>
  <si>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</si>
  <si>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</si>
  <si>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</si>
  <si>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</si>
  <si>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</si>
  <si>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</si>
  <si>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</si>
  <si>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</si>
  <si>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</si>
  <si>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</si>
  <si>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</si>
  <si>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</si>
  <si>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</si>
  <si>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</si>
  <si>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</si>
  <si>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</si>
  <si>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</si>
  <si>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</si>
  <si>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</si>
  <si>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</si>
  <si>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</si>
  <si>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</si>
  <si>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</si>
  <si>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</si>
  <si>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</si>
  <si>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</si>
  <si>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</si>
  <si>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</si>
  <si>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</si>
  <si>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</si>
  <si>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</si>
  <si>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</si>
  <si>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</si>
  <si>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</si>
  <si>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</si>
  <si>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</si>
  <si>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</si>
  <si>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</si>
  <si>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</si>
  <si>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</si>
  <si>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</si>
  <si>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</si>
  <si>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</si>
  <si>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</si>
  <si>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</si>
  <si>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</si>
  <si>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</si>
  <si>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</si>
  <si>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</si>
  <si>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</si>
  <si>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</si>
  <si>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</si>
  <si>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</si>
  <si>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</si>
  <si>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</si>
  <si>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</si>
  <si>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</si>
  <si>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</si>
  <si>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</si>
  <si>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</si>
  <si>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</si>
  <si>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</si>
  <si>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</si>
  <si>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</si>
  <si>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</si>
  <si>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</si>
  <si>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</si>
  <si>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</si>
  <si>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</si>
  <si>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</si>
  <si>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</si>
  <si>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</si>
  <si>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</si>
  <si>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</si>
  <si>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</si>
  <si>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</si>
  <si>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</si>
  <si>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</si>
  <si>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</si>
  <si>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</si>
  <si>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</si>
  <si>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</si>
  <si>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</si>
  <si>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</si>
  <si>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</si>
  <si>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</si>
  <si>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</si>
  <si>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</si>
  <si>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</si>
  <si>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</si>
  <si>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</si>
  <si>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</si>
  <si>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</si>
  <si>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</si>
  <si>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</si>
  <si>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</si>
  <si>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</si>
  <si>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</si>
  <si>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</si>
  <si>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</si>
  <si>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</si>
  <si>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</si>
  <si>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</si>
  <si>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</si>
  <si>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</si>
  <si>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</si>
  <si>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</si>
  <si>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</si>
  <si>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</si>
  <si>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</si>
  <si>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</si>
  <si>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</si>
  <si>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</si>
  <si>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</si>
  <si>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</si>
  <si>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</si>
  <si>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</si>
  <si>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</si>
  <si>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</si>
  <si>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</si>
  <si>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</si>
  <si>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</si>
  <si>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</si>
  <si>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</si>
  <si>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</si>
  <si>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</si>
  <si>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</si>
  <si>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</si>
  <si>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</si>
  <si>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</si>
  <si>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</si>
  <si>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</si>
  <si>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</si>
  <si>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</si>
  <si>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</si>
  <si>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</si>
  <si>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</si>
  <si>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</si>
  <si>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</si>
  <si>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</si>
  <si>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</si>
  <si>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</si>
  <si>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</si>
  <si>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</si>
  <si>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</si>
  <si>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</si>
  <si>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</si>
  <si>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</si>
  <si>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</si>
  <si>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</si>
  <si>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</si>
  <si>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</si>
  <si>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</si>
  <si>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</si>
  <si>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</si>
  <si>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</si>
  <si>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</si>
  <si>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</si>
  <si>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</si>
  <si>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</si>
  <si>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</si>
  <si>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</si>
  <si>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</si>
  <si>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</si>
  <si>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</si>
  <si>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</si>
  <si>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</si>
  <si>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</si>
  <si>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</si>
  <si>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</si>
  <si>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</si>
  <si>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</si>
  <si>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</si>
  <si>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</si>
  <si>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</si>
  <si>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</si>
  <si>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</si>
  <si>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</si>
  <si>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</si>
  <si>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</si>
  <si>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</si>
  <si>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</si>
  <si>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</si>
  <si>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</si>
  <si>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</si>
  <si>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</si>
  <si>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</si>
  <si>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</si>
  <si>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</si>
  <si>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</si>
  <si>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</si>
  <si>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</si>
  <si>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</si>
  <si>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</si>
  <si>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</si>
  <si>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</si>
  <si>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</si>
  <si>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</si>
  <si>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</si>
  <si>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</si>
  <si>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</si>
  <si>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</si>
  <si>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</si>
  <si>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</si>
  <si>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</si>
  <si>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</si>
  <si>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</si>
  <si>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</si>
  <si>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</si>
  <si>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</si>
  <si>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</si>
  <si>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</si>
  <si>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</si>
  <si>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</si>
  <si>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</si>
  <si>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</si>
  <si>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</si>
  <si>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</si>
  <si>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</si>
  <si>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</si>
  <si>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</si>
  <si>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</si>
  <si>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</si>
  <si>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</si>
  <si>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</si>
  <si>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</si>
  <si>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</si>
  <si>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</si>
  <si>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</si>
  <si>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</si>
  <si>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</si>
  <si>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</si>
  <si>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</si>
  <si>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</si>
  <si>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</si>
  <si>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</si>
  <si>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</si>
  <si>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</si>
  <si>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</si>
  <si>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</si>
  <si>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</si>
  <si>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</si>
  <si>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</si>
  <si>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</si>
  <si>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</si>
  <si>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</si>
  <si>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</si>
  <si>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</si>
  <si>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</si>
  <si>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</si>
  <si>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</si>
  <si>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</si>
  <si>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</si>
  <si>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</si>
  <si>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</si>
  <si>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</si>
  <si>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</si>
  <si>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</si>
  <si>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</si>
  <si>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</si>
  <si>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</si>
  <si>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</si>
  <si>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</si>
  <si>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</si>
  <si>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</si>
  <si>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</si>
  <si>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</si>
  <si>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</si>
  <si>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</si>
  <si>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</si>
  <si>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</si>
  <si>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</si>
  <si>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</si>
  <si>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</si>
  <si>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</si>
  <si>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</si>
  <si>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</si>
  <si>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</si>
  <si>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</si>
  <si>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</si>
  <si>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</si>
  <si>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</si>
  <si>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</si>
  <si>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</si>
  <si>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</si>
  <si>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</si>
  <si>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</si>
  <si>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</si>
  <si>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</si>
  <si>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</si>
  <si>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</si>
  <si>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</si>
  <si>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</si>
  <si>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</si>
  <si>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</si>
  <si>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</si>
  <si>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</si>
  <si>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</si>
  <si>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</si>
  <si>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</si>
  <si>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</si>
  <si>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</si>
  <si>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</si>
  <si>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</si>
  <si>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</si>
  <si>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</si>
  <si>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</si>
  <si>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</si>
  <si>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</si>
  <si>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</si>
  <si>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</si>
  <si>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</si>
  <si>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</si>
  <si>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</si>
  <si>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</si>
  <si>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</si>
  <si>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</si>
  <si>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</si>
  <si>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</si>
  <si>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</si>
  <si>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</si>
  <si>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</si>
  <si>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</si>
  <si>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</si>
  <si>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</si>
  <si>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</si>
  <si>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</si>
  <si>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</si>
  <si>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</si>
  <si>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</si>
  <si>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</si>
  <si>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</si>
  <si>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</si>
  <si>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</si>
  <si>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</si>
  <si>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</si>
  <si>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</si>
  <si>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</si>
  <si>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</si>
  <si>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</si>
  <si>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</si>
  <si>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</si>
  <si>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</si>
  <si>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</si>
  <si>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</si>
  <si>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</si>
  <si>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</si>
  <si>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</si>
  <si>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</si>
  <si>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</si>
  <si>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</si>
  <si>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</si>
  <si>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</si>
  <si>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</si>
  <si>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</si>
  <si>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</si>
  <si>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</si>
  <si>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</si>
  <si>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</si>
  <si>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</si>
  <si>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</si>
  <si>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</si>
  <si>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</si>
  <si>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</si>
  <si>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</si>
  <si>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</si>
  <si>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</si>
  <si>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</si>
  <si>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</si>
  <si>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</si>
  <si>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</si>
  <si>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</si>
  <si>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</si>
  <si>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</si>
  <si>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</si>
  <si>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</si>
  <si>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</si>
  <si>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</si>
  <si>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</si>
  <si>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</si>
  <si>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</si>
  <si>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</si>
  <si>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</si>
  <si>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</si>
  <si>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</si>
  <si>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</si>
  <si>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</si>
  <si>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</si>
  <si>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</si>
  <si>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</si>
  <si>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</si>
  <si>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</si>
  <si>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</si>
  <si>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</si>
  <si>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</si>
  <si>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</si>
  <si>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</si>
  <si>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</si>
  <si>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</si>
  <si>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</si>
  <si>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</si>
  <si>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</si>
  <si>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</si>
  <si>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</si>
  <si>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</si>
  <si>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</si>
  <si>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</si>
  <si>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</si>
  <si>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</si>
  <si>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</si>
  <si>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</si>
  <si>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</si>
  <si>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</si>
  <si>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</si>
  <si>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</si>
  <si>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</si>
  <si>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</si>
  <si>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</si>
  <si>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</si>
  <si>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</si>
  <si>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</si>
  <si>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</si>
  <si>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</si>
  <si>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</si>
  <si>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</si>
  <si>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</si>
  <si>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</si>
  <si>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</si>
  <si>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</si>
  <si>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</si>
  <si>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</si>
  <si>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</si>
  <si>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</si>
  <si>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</si>
  <si>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</si>
  <si>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</si>
  <si>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</si>
  <si>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</si>
  <si>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</si>
  <si>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</si>
  <si>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</si>
  <si>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</si>
  <si>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</si>
  <si>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</si>
  <si>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</si>
  <si>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</si>
  <si>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</si>
  <si>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</si>
  <si>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</si>
  <si>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</si>
  <si>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</si>
  <si>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</si>
  <si>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</si>
  <si>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</si>
  <si>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</si>
  <si>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</si>
  <si>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</si>
  <si>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</si>
  <si>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</si>
  <si>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</si>
  <si>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</si>
  <si>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</si>
  <si>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</si>
  <si>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</si>
  <si>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</si>
  <si>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</si>
  <si>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</si>
  <si>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</si>
  <si>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</si>
  <si>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</si>
  <si>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</si>
  <si>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</si>
  <si>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</si>
  <si>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</si>
  <si>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</si>
  <si>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</si>
  <si>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</si>
  <si>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</si>
  <si>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</si>
  <si>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</si>
  <si>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</si>
  <si>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</si>
  <si>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</si>
  <si>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</si>
  <si>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</si>
  <si>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</si>
  <si>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</si>
  <si>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</si>
  <si>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</si>
  <si>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</si>
  <si>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</si>
  <si>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</si>
  <si>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</si>
  <si>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</si>
  <si>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</si>
  <si>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</si>
  <si>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</si>
  <si>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</si>
  <si>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</si>
  <si>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</si>
  <si>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</si>
  <si>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</si>
  <si>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</si>
  <si>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</si>
  <si>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</si>
  <si>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</si>
  <si>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</si>
  <si>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</si>
  <si>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</si>
  <si>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</si>
  <si>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</si>
  <si>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</si>
  <si>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</si>
  <si>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</si>
  <si>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</si>
  <si>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</si>
  <si>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</si>
  <si>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</si>
  <si>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</si>
  <si>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</si>
  <si>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</si>
  <si>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</si>
  <si>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</si>
  <si>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</si>
  <si>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</si>
  <si>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</si>
  <si>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</si>
  <si>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</si>
  <si>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</si>
  <si>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</si>
  <si>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</si>
  <si>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</si>
  <si>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</si>
  <si>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</si>
  <si>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</si>
  <si>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</si>
  <si>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</si>
  <si>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</si>
  <si>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</si>
  <si>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</si>
  <si>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</si>
  <si>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</si>
  <si>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</si>
  <si>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</si>
  <si>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</si>
  <si>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</si>
  <si>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</si>
  <si>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</si>
  <si>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</si>
  <si>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</si>
  <si>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</si>
  <si>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</si>
  <si>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</si>
  <si>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</si>
  <si>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</si>
  <si>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</si>
  <si>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</si>
  <si>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</si>
  <si>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</si>
  <si>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</si>
  <si>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</si>
  <si>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</si>
  <si>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</si>
  <si>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</si>
  <si>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</si>
  <si>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</si>
  <si>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</si>
  <si>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</si>
  <si>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</si>
  <si>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</si>
  <si>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</si>
  <si>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</si>
  <si>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</si>
  <si>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</si>
  <si>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</si>
  <si>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</si>
  <si>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</si>
  <si>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</si>
  <si>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</si>
  <si>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</si>
  <si>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</si>
  <si>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</si>
  <si>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</si>
  <si>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</si>
  <si>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</si>
  <si>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</si>
  <si>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</si>
  <si>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</si>
  <si>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</si>
  <si>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</si>
  <si>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</si>
  <si>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</si>
  <si>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</si>
  <si>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</si>
  <si>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</si>
  <si>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</si>
  <si>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</si>
  <si>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</si>
  <si>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</si>
  <si>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</si>
  <si>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</si>
  <si>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</si>
  <si>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</si>
  <si>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</si>
  <si>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</si>
  <si>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</si>
  <si>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</si>
  <si>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</si>
  <si>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</si>
  <si>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</si>
  <si>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</si>
  <si>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</si>
  <si>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</si>
  <si>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</si>
  <si>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</si>
  <si>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</si>
  <si>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</si>
  <si>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</si>
  <si>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</si>
  <si>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</si>
  <si>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</si>
  <si>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</si>
  <si>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</si>
  <si>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</si>
  <si>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</si>
  <si>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</si>
  <si>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</si>
  <si>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</si>
  <si>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</si>
  <si>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</si>
  <si>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</si>
  <si>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</si>
  <si>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</si>
  <si>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</si>
  <si>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</si>
  <si>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</si>
  <si>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</si>
  <si>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</si>
  <si>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</si>
  <si>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</si>
  <si>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</si>
  <si>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</si>
  <si>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</si>
  <si>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</si>
  <si>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</si>
  <si>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</si>
  <si>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</si>
  <si>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</si>
  <si>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</si>
  <si>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</si>
  <si>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</si>
  <si>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</si>
  <si>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</si>
  <si>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</si>
  <si>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</si>
  <si>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</si>
  <si>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</si>
  <si>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</si>
  <si>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</si>
  <si>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</si>
  <si>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</si>
  <si>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</si>
  <si>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</si>
  <si>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</si>
  <si>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</si>
  <si>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</si>
  <si>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</si>
  <si>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</si>
  <si>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</si>
  <si>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</si>
  <si>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</si>
  <si>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</si>
  <si>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</si>
  <si>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</si>
  <si>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</si>
  <si>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</si>
  <si>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</si>
  <si>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</si>
  <si>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</si>
  <si>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</si>
  <si>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</si>
  <si>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</si>
  <si>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</si>
  <si>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</si>
  <si>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</si>
  <si>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</si>
  <si>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</si>
  <si>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</si>
  <si>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</si>
  <si>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</si>
  <si>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</si>
  <si>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</si>
  <si>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</si>
  <si>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</si>
  <si>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</si>
  <si>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</si>
  <si>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</si>
  <si>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</si>
  <si>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</si>
  <si>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</si>
  <si>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</si>
  <si>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</si>
  <si>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</si>
  <si>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</si>
  <si>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</si>
  <si>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</si>
  <si>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</si>
  <si>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</si>
  <si>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</si>
  <si>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</si>
  <si>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</si>
  <si>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</si>
  <si>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</si>
  <si>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</si>
  <si>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</si>
  <si>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</si>
  <si>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</si>
  <si>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</si>
  <si>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</si>
  <si>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</si>
  <si>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</si>
  <si>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</si>
  <si>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</si>
  <si>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</si>
  <si>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</si>
  <si>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</si>
  <si>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</si>
  <si>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</si>
  <si>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</si>
  <si>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</si>
  <si>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</si>
  <si>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</si>
  <si>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</si>
  <si>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</si>
  <si>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</si>
  <si>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</si>
  <si>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</si>
  <si>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</si>
  <si>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</si>
  <si>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</si>
  <si>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</si>
  <si>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</si>
  <si>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</si>
  <si>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</si>
  <si>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</si>
  <si>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</si>
  <si>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</si>
  <si>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</si>
  <si>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</si>
  <si>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</si>
  <si>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</si>
  <si>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</si>
  <si>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</si>
  <si>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</si>
  <si>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</si>
  <si>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</si>
  <si>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</si>
  <si>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</si>
  <si>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</si>
  <si>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</si>
  <si>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</si>
  <si>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</si>
  <si>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</si>
  <si>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</si>
  <si>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</si>
  <si>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</si>
  <si>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</si>
  <si>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</si>
  <si>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</si>
  <si>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</si>
  <si>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</si>
  <si>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</si>
  <si>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</si>
  <si>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</si>
  <si>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</si>
  <si>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</si>
  <si>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</si>
  <si>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</si>
  <si>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</si>
  <si>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</si>
  <si>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</si>
  <si>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</si>
  <si>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</si>
  <si>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</si>
  <si>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</si>
  <si>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</si>
  <si>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</si>
  <si>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</si>
  <si>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</si>
  <si>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</si>
  <si>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</si>
  <si>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</si>
  <si>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</si>
  <si>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</si>
  <si>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</si>
  <si>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</si>
  <si>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</si>
  <si>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</si>
  <si>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</si>
  <si>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</si>
  <si>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</si>
  <si>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</si>
  <si>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</si>
  <si>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</si>
  <si>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</si>
  <si>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</si>
  <si>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</si>
  <si>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</si>
  <si>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</si>
  <si>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</si>
  <si>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</si>
  <si>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</si>
  <si>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</si>
  <si>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</si>
  <si>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</si>
  <si>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</si>
  <si>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</si>
  <si>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</si>
  <si>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</si>
  <si>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</si>
  <si>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</si>
  <si>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</si>
  <si>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</si>
  <si>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</si>
  <si>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</si>
  <si>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</si>
  <si>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</si>
  <si>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</si>
  <si>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</si>
  <si>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</si>
  <si>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</si>
  <si>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</si>
  <si>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</si>
  <si>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</si>
  <si>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</si>
  <si>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</si>
  <si>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</si>
  <si>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</si>
  <si>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</si>
  <si>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</si>
  <si>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</si>
  <si>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</si>
  <si>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</si>
  <si>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</si>
  <si>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</si>
  <si>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</si>
  <si>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</si>
  <si>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</si>
  <si>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</si>
  <si>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</si>
  <si>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</si>
  <si>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</si>
  <si>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</si>
  <si>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</si>
  <si>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</si>
  <si>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</si>
  <si>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</si>
  <si>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</si>
  <si>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</si>
  <si>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</si>
  <si>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</si>
  <si>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</si>
  <si>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</si>
  <si>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</si>
  <si>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</si>
  <si>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</si>
  <si>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</si>
  <si>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</si>
  <si>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</si>
  <si>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</si>
  <si>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</si>
  <si>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</si>
  <si>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</si>
  <si>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</si>
  <si>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</si>
  <si>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</si>
  <si>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</si>
  <si>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</si>
  <si>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</si>
  <si>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</si>
  <si>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</si>
  <si>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</si>
  <si>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</si>
  <si>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</si>
  <si>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</si>
  <si>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</si>
  <si>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</si>
  <si>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</si>
  <si>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</si>
  <si>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</si>
  <si>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</si>
  <si>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</si>
  <si>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</si>
  <si>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</si>
  <si>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</si>
  <si>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</si>
  <si>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</si>
  <si>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</si>
  <si>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</si>
  <si>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</si>
  <si>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</si>
  <si>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</si>
  <si>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</si>
  <si>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</si>
  <si>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</si>
  <si>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</si>
  <si>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</si>
  <si>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</si>
  <si>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</si>
  <si>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</si>
  <si>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</si>
  <si>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</si>
  <si>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</si>
  <si>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</si>
  <si>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</si>
  <si>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</si>
  <si>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</si>
  <si>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</si>
  <si>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</si>
  <si>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</si>
  <si>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</si>
  <si>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</si>
  <si>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</si>
  <si>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</si>
  <si>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</si>
  <si>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</si>
  <si>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</si>
  <si>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</si>
  <si>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</si>
  <si>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</si>
  <si>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</si>
  <si>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</si>
  <si>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</si>
  <si>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</si>
  <si>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</si>
  <si>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</si>
  <si>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</si>
  <si>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</si>
  <si>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</si>
  <si>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</si>
  <si>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</si>
  <si>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</si>
  <si>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</si>
  <si>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</si>
  <si>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</si>
  <si>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</si>
  <si>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</si>
  <si>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</si>
  <si>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</si>
  <si>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</si>
  <si>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</si>
  <si>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</si>
  <si>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</si>
  <si>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</si>
  <si>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</si>
  <si>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</si>
  <si>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</si>
  <si>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</si>
  <si>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</si>
  <si>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</si>
  <si>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</si>
  <si>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</si>
  <si>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</si>
  <si>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</si>
  <si>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</si>
  <si>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</si>
  <si>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</si>
  <si>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</si>
  <si>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</si>
  <si>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</si>
  <si>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</si>
  <si>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</si>
  <si>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</si>
  <si>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</si>
  <si>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</si>
  <si>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</si>
  <si>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</si>
  <si>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</si>
  <si>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</si>
  <si>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</si>
  <si>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</si>
  <si>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</si>
  <si>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</si>
  <si>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</si>
  <si>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</si>
  <si>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</si>
  <si>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</si>
  <si>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</si>
  <si>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</si>
  <si>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</si>
  <si>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</si>
  <si>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</si>
  <si>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</si>
  <si>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</si>
  <si>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</si>
  <si>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</si>
  <si>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</si>
  <si>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</si>
  <si>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</si>
  <si>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</si>
  <si>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</si>
  <si>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</si>
  <si>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</si>
  <si>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</si>
  <si>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</si>
  <si>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</si>
  <si>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</si>
  <si>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</si>
  <si>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</si>
  <si>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</si>
  <si>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</si>
  <si>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</si>
  <si>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</si>
  <si>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</si>
  <si>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</si>
  <si>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</si>
  <si>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</si>
  <si>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</si>
  <si>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</si>
  <si>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</si>
  <si>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</si>
  <si>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</si>
  <si>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</si>
  <si>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</si>
  <si>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</si>
  <si>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</si>
  <si>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</si>
  <si>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</si>
  <si>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</si>
  <si>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</si>
  <si>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</si>
  <si>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</si>
  <si>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</si>
  <si>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</si>
  <si>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</si>
  <si>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</si>
  <si>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</si>
  <si>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</si>
  <si>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</si>
  <si>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</si>
  <si>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</si>
  <si>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</si>
  <si>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</si>
  <si>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</si>
  <si>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</si>
  <si>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</si>
  <si>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</si>
  <si>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</si>
  <si>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</si>
  <si>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</si>
  <si>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</si>
  <si>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</si>
  <si>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</si>
  <si>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</si>
  <si>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</si>
  <si>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</si>
  <si>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</si>
  <si>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</si>
  <si>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</si>
  <si>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</si>
  <si>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</si>
  <si>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</si>
  <si>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</si>
  <si>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</si>
  <si>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</si>
  <si>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</si>
  <si>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</si>
  <si>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</si>
  <si>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</si>
  <si>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</si>
  <si>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</si>
  <si>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</si>
  <si>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</si>
  <si>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</si>
  <si>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</si>
  <si>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</si>
  <si>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</si>
  <si>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</si>
  <si>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</si>
  <si>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</si>
  <si>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</si>
  <si>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</si>
  <si>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</si>
  <si>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</si>
  <si>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</si>
  <si>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</si>
  <si>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</si>
  <si>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</si>
  <si>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</si>
  <si>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</si>
  <si>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</si>
  <si>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</si>
  <si>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</si>
  <si>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</si>
  <si>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</si>
  <si>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</si>
  <si>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</si>
  <si>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</si>
  <si>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</si>
  <si>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</si>
  <si>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</si>
  <si>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</si>
  <si>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</si>
  <si>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</si>
  <si>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</si>
  <si>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</si>
  <si>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</si>
  <si>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</si>
  <si>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</si>
  <si>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</si>
  <si>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</si>
  <si>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</si>
  <si>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</si>
  <si>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</si>
  <si>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</si>
  <si>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</si>
  <si>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</si>
  <si>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</si>
  <si>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</si>
  <si>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</si>
  <si>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</si>
  <si>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</si>
  <si>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</si>
  <si>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</si>
  <si>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</si>
  <si>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</si>
  <si>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</si>
  <si>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</si>
  <si>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</si>
  <si>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</si>
  <si>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</si>
  <si>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</si>
  <si>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</si>
  <si>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</si>
  <si>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</si>
  <si>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</si>
  <si>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</si>
  <si>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</si>
  <si>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</si>
  <si>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</si>
  <si>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</si>
  <si>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</si>
  <si>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</si>
  <si>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</si>
  <si>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</si>
  <si>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</si>
  <si>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</si>
  <si>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</si>
  <si>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</si>
  <si>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</si>
  <si>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</si>
  <si>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</si>
  <si>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</si>
  <si>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</si>
  <si>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</si>
  <si>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</si>
  <si>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</si>
  <si>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</si>
  <si>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</si>
  <si>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</si>
  <si>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</si>
  <si>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</si>
  <si>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</si>
  <si>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</si>
  <si>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</si>
  <si>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</si>
  <si>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</si>
  <si>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</si>
  <si>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</si>
  <si>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</si>
  <si>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</si>
  <si>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</si>
  <si>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</si>
  <si>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</si>
  <si>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</si>
  <si>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</si>
  <si>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</si>
  <si>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</si>
  <si>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</si>
  <si>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</si>
  <si>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</si>
  <si>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</si>
  <si>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</si>
  <si>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</si>
  <si>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</si>
  <si>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</si>
  <si>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</si>
  <si>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</si>
  <si>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</si>
  <si>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</si>
  <si>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</si>
  <si>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</si>
  <si>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</si>
  <si>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</si>
  <si>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</si>
  <si>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</si>
  <si>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</si>
  <si>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</si>
  <si>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</si>
  <si>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</si>
  <si>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</si>
  <si>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</si>
  <si>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</si>
  <si>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</si>
  <si>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</si>
  <si>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</si>
  <si>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</si>
  <si>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</si>
  <si>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</si>
  <si>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</si>
  <si>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</si>
  <si>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</si>
  <si>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</si>
  <si>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</si>
  <si>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</si>
  <si>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</si>
  <si>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</si>
  <si>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</si>
  <si>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</si>
  <si>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</si>
  <si>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</si>
  <si>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</si>
  <si>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</si>
  <si>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</si>
  <si>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</si>
  <si>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</si>
  <si>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</si>
  <si>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</si>
  <si>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</si>
  <si>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</si>
  <si>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</si>
  <si>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</si>
  <si>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</si>
  <si>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</si>
  <si>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</si>
  <si>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</si>
  <si>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</si>
  <si>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</si>
  <si>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</si>
  <si>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</si>
  <si>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</si>
  <si>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</si>
  <si>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</si>
  <si>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</si>
  <si>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</si>
  <si>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</si>
  <si>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</si>
  <si>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</si>
  <si>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</si>
  <si>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</si>
  <si>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</si>
  <si>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</si>
  <si>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</si>
  <si>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</si>
  <si>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</si>
  <si>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</si>
  <si>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</si>
  <si>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</si>
  <si>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</si>
  <si>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</si>
  <si>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</si>
  <si>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</si>
  <si>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</si>
  <si>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</si>
  <si>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</si>
  <si>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</si>
  <si>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</si>
  <si>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</si>
  <si>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</si>
  <si>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</si>
  <si>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</si>
  <si>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</si>
  <si>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</si>
  <si>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</si>
  <si>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</si>
  <si>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</si>
  <si>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</si>
  <si>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</si>
  <si>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</si>
  <si>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</si>
  <si>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</si>
  <si>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</si>
  <si>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</si>
  <si>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</si>
  <si>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</si>
  <si>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</si>
  <si>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</si>
  <si>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</si>
  <si>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</si>
  <si>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</si>
  <si>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</si>
  <si>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</si>
  <si>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</si>
  <si>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</si>
  <si>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</si>
  <si>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</si>
  <si>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</si>
  <si>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</si>
  <si>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</si>
  <si>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</si>
  <si>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</si>
  <si>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</si>
  <si>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</si>
  <si>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</si>
  <si>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</si>
  <si>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</si>
  <si>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</si>
  <si>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</si>
  <si>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</si>
  <si>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</si>
  <si>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</si>
  <si>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</si>
  <si>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</si>
  <si>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</si>
  <si>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</si>
  <si>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</si>
  <si>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</si>
  <si>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</si>
  <si>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</si>
  <si>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</si>
  <si>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</si>
  <si>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</si>
  <si>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</si>
  <si>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</si>
  <si>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</si>
  <si>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</si>
  <si>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</si>
  <si>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</si>
  <si>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</si>
  <si>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</si>
  <si>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</si>
  <si>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</si>
  <si>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</si>
  <si>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</si>
  <si>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</si>
  <si>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</si>
  <si>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</si>
  <si>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</si>
  <si>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</si>
  <si>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</si>
  <si>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</si>
  <si>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</si>
  <si>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</si>
  <si>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</si>
  <si>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</si>
  <si>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</si>
  <si>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</si>
  <si>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</si>
  <si>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</si>
  <si>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</si>
  <si>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</si>
  <si>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</si>
  <si>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</si>
  <si>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</si>
  <si>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</si>
  <si>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</si>
  <si>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</si>
  <si>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</si>
  <si>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</si>
  <si>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</si>
  <si>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</si>
  <si>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</si>
  <si>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</si>
  <si>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</si>
  <si>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</si>
  <si>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</si>
  <si>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</si>
  <si>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</si>
  <si>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</si>
  <si>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</si>
  <si>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</si>
  <si>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</si>
  <si>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</si>
  <si>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</si>
  <si>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</si>
  <si>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</si>
  <si>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</si>
  <si>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</si>
  <si>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</si>
  <si>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</si>
  <si>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</si>
  <si>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</si>
  <si>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</si>
  <si>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</si>
  <si>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</si>
  <si>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</si>
  <si>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</si>
  <si>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</si>
  <si>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</si>
  <si>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</si>
  <si>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</si>
  <si>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</si>
  <si>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</si>
  <si>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</si>
  <si>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</si>
  <si>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</si>
  <si>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</si>
  <si>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</si>
  <si>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</si>
  <si>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</si>
  <si>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</si>
  <si>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</si>
  <si>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</si>
  <si>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</si>
  <si>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</si>
  <si>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</si>
  <si>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</si>
  <si>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</si>
  <si>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</si>
  <si>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</si>
  <si>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</si>
  <si>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</si>
  <si>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</si>
  <si>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</si>
  <si>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</si>
  <si>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</si>
  <si>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</si>
  <si>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</si>
  <si>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</si>
  <si>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</si>
  <si>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</si>
  <si>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</si>
  <si>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</si>
  <si>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</si>
  <si>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</si>
  <si>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</si>
  <si>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</si>
  <si>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</si>
  <si>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</si>
  <si>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</si>
  <si>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</si>
  <si>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</si>
  <si>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</si>
  <si>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</si>
  <si>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</si>
  <si>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</si>
  <si>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</si>
  <si>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</si>
  <si>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</si>
  <si>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</si>
  <si>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</si>
  <si>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</si>
  <si>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</si>
  <si>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</si>
  <si>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</si>
  <si>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</si>
  <si>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</si>
  <si>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</si>
  <si>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</si>
  <si>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</si>
  <si>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</si>
  <si>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</si>
  <si>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</si>
  <si>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</si>
  <si>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</si>
  <si>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</si>
  <si>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</si>
  <si>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</si>
  <si>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</si>
  <si>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</si>
  <si>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</si>
  <si>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</si>
  <si>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</si>
  <si>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</si>
  <si>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</si>
  <si>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</si>
  <si>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</si>
  <si>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</si>
  <si>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</si>
  <si>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</si>
  <si>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</si>
  <si>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</si>
  <si>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</si>
  <si>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</si>
  <si>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</si>
  <si>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</si>
  <si>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</si>
  <si>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</si>
  <si>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</si>
  <si>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</si>
  <si>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</si>
  <si>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</si>
  <si>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</si>
  <si>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</si>
  <si>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</si>
  <si>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</si>
  <si>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</si>
  <si>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</si>
  <si>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</si>
  <si>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</si>
  <si>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</si>
  <si>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</si>
  <si>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</si>
  <si>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</si>
  <si>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</si>
  <si>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</si>
  <si>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</si>
  <si>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</si>
  <si>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</si>
  <si>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</si>
  <si>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</si>
  <si>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</si>
  <si>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</si>
  <si>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</si>
  <si>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</si>
  <si>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</si>
  <si>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</si>
  <si>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</si>
  <si>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</si>
  <si>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</si>
  <si>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</si>
  <si>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</si>
  <si>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</si>
  <si>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</si>
  <si>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</si>
  <si>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</si>
  <si>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</si>
  <si>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</si>
  <si>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</si>
  <si>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</si>
  <si>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</si>
  <si>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</si>
  <si>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</si>
  <si>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</si>
  <si>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</si>
  <si>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</si>
  <si>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</si>
  <si>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</si>
  <si>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</si>
  <si>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</si>
  <si>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</si>
  <si>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</si>
  <si>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</si>
  <si>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</si>
  <si>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</si>
  <si>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</si>
  <si>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</si>
  <si>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</si>
  <si>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</si>
  <si>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</si>
  <si>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</si>
  <si>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</si>
  <si>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</si>
  <si>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</si>
  <si>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</si>
  <si>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</si>
  <si>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</si>
  <si>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</si>
  <si>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</si>
  <si>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</si>
  <si>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</si>
  <si>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</si>
  <si>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</si>
  <si>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</si>
  <si>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</si>
  <si>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</si>
  <si>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</si>
  <si>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</si>
  <si>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</si>
  <si>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</si>
  <si>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</si>
  <si>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</si>
  <si>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</si>
  <si>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</si>
  <si>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</si>
  <si>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</si>
  <si>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</si>
  <si>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</si>
  <si>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</si>
  <si>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</si>
  <si>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</si>
  <si>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</si>
  <si>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</si>
  <si>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</si>
  <si>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</si>
  <si>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</si>
  <si>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</si>
  <si>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</si>
  <si>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</si>
  <si>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</si>
  <si>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</si>
  <si>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</si>
  <si>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</si>
  <si>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</si>
  <si>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</si>
  <si>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</si>
  <si>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</si>
  <si>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</si>
  <si>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</si>
  <si>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</si>
  <si>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</si>
  <si>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</si>
  <si>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</si>
  <si>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</si>
  <si>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</si>
  <si>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</si>
  <si>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</si>
  <si>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</si>
  <si>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</si>
  <si>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</si>
  <si>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</si>
  <si>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</si>
  <si>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</si>
  <si>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</si>
  <si>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</si>
  <si>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</si>
  <si>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</si>
  <si>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</si>
  <si>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</si>
  <si>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</si>
  <si>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</si>
  <si>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</si>
  <si>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</si>
  <si>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</si>
  <si>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</si>
  <si>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</si>
  <si>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</si>
  <si>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</si>
  <si>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</si>
  <si>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</si>
  <si>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</si>
  <si>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</si>
  <si>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</si>
  <si>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</si>
  <si>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</si>
  <si>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</si>
  <si>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</si>
  <si>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</si>
  <si>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</si>
  <si>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</si>
  <si>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</si>
  <si>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</si>
  <si>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</si>
  <si>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</si>
  <si>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</si>
  <si>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</si>
  <si>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</si>
  <si>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</si>
  <si>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</si>
  <si>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</si>
  <si>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</si>
  <si>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</si>
  <si>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</si>
  <si>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</si>
  <si>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</si>
  <si>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</si>
  <si>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</si>
  <si>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</si>
  <si>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</si>
  <si>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</si>
  <si>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</si>
  <si>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</si>
  <si>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</si>
  <si>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</si>
  <si>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</si>
  <si>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</si>
  <si>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</si>
  <si>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</si>
  <si>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</si>
  <si>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</si>
  <si>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</si>
  <si>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</si>
  <si>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</si>
  <si>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</si>
  <si>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</si>
  <si>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</si>
  <si>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</si>
  <si>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</si>
  <si>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</si>
  <si>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</si>
  <si>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</si>
  <si>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</si>
  <si>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</si>
  <si>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</si>
  <si>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</si>
  <si>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</si>
  <si>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</si>
  <si>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</si>
  <si>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</si>
  <si>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</si>
  <si>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</si>
  <si>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</si>
  <si>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</si>
  <si>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</si>
  <si>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</si>
  <si>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</si>
  <si>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</si>
  <si>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</si>
  <si>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</si>
  <si>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</si>
  <si>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</si>
  <si>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</si>
  <si>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</si>
  <si>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</si>
  <si>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</si>
  <si>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</si>
  <si>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</si>
  <si>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</si>
  <si>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</si>
  <si>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</si>
  <si>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</si>
  <si>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</si>
  <si>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</si>
  <si>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</si>
  <si>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</si>
  <si>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</si>
  <si>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</si>
  <si>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</si>
  <si>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</si>
  <si>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</si>
  <si>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</si>
  <si>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</si>
  <si>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</si>
  <si>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</si>
  <si>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</si>
  <si>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</si>
  <si>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</si>
  <si>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</si>
  <si>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</si>
  <si>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</si>
  <si>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</si>
  <si>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</si>
  <si>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</si>
  <si>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</si>
  <si>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</si>
  <si>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</si>
  <si>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</si>
  <si>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</si>
  <si>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</si>
  <si>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</si>
  <si>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</si>
  <si>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</si>
  <si>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</si>
  <si>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</si>
  <si>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</si>
  <si>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</si>
  <si>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</si>
  <si>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</si>
  <si>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</si>
  <si>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</si>
  <si>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</si>
  <si>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</si>
  <si>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</si>
  <si>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</si>
  <si>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</si>
  <si>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</si>
  <si>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</si>
  <si>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</si>
  <si>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</si>
  <si>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</si>
  <si>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</si>
  <si>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</si>
  <si>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</si>
  <si>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</si>
  <si>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</si>
  <si>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</si>
  <si>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</si>
  <si>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</si>
  <si>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</si>
  <si>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</si>
  <si>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</si>
  <si>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</si>
  <si>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</si>
  <si>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</si>
  <si>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</si>
  <si>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</si>
  <si>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</si>
  <si>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</si>
  <si>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</si>
  <si>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</si>
  <si>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</si>
  <si>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</si>
  <si>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</si>
  <si>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</si>
  <si>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</si>
  <si>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</si>
  <si>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</si>
  <si>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</si>
  <si>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</si>
  <si>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</si>
  <si>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</si>
  <si>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</si>
  <si>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</si>
  <si>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</si>
  <si>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</si>
  <si>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</si>
  <si>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</si>
  <si>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</si>
  <si>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</si>
  <si>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</si>
  <si>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</si>
  <si>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</si>
  <si>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</si>
  <si>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</si>
  <si>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</si>
  <si>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</si>
  <si>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</si>
  <si>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</si>
  <si>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</si>
  <si>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</si>
  <si>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</si>
  <si>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</si>
  <si>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</si>
  <si>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</si>
  <si>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</si>
  <si>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</si>
  <si>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</si>
  <si>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</si>
  <si>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</si>
  <si>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</si>
  <si>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</si>
  <si>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</si>
  <si>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</si>
  <si>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</si>
  <si>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</si>
  <si>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</si>
  <si>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</si>
  <si>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</si>
  <si>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</si>
  <si>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</si>
  <si>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</si>
  <si>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</si>
  <si>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</si>
  <si>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</si>
  <si>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</si>
  <si>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</si>
  <si>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</si>
  <si>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</si>
  <si>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</si>
  <si>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</si>
  <si>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</si>
  <si>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</si>
  <si>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</si>
  <si>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</si>
  <si>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</si>
  <si>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</si>
  <si>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</si>
  <si>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</si>
  <si>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</si>
  <si>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</si>
  <si>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</si>
  <si>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</si>
  <si>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</si>
  <si>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</si>
  <si>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</si>
  <si>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</si>
  <si>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</si>
  <si>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</si>
  <si>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</si>
  <si>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</si>
  <si>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</si>
  <si>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</si>
  <si>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</si>
  <si>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</si>
  <si>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</si>
  <si>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</si>
  <si>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</si>
  <si>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</si>
  <si>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</si>
  <si>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</si>
  <si>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</si>
  <si>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</si>
  <si>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</si>
  <si>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</si>
  <si>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</si>
  <si>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</si>
  <si>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</si>
  <si>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</si>
  <si>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</si>
  <si>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</si>
  <si>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</si>
  <si>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</si>
  <si>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</si>
  <si>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</si>
  <si>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</si>
  <si>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</si>
  <si>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</si>
  <si>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</si>
  <si>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</si>
  <si>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</si>
  <si>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</si>
  <si>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</si>
  <si>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</si>
  <si>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</si>
  <si>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</si>
  <si>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</si>
  <si>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</si>
  <si>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</si>
  <si>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</si>
  <si>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</si>
  <si>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</si>
  <si>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</si>
  <si>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</si>
  <si>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</si>
  <si>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</si>
  <si>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</si>
  <si>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</si>
  <si>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</si>
  <si>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</si>
  <si>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</si>
  <si>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</si>
  <si>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</si>
  <si>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</si>
  <si>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</si>
  <si>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</si>
  <si>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</si>
  <si>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</si>
  <si>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</si>
  <si>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</si>
  <si>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</si>
  <si>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</si>
  <si>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</si>
  <si>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</si>
  <si>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</si>
  <si>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</si>
  <si>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</si>
  <si>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</si>
  <si>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</si>
  <si>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</si>
  <si>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</si>
  <si>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</si>
  <si>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</si>
  <si>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</si>
  <si>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</si>
  <si>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</si>
  <si>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</si>
  <si>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</si>
  <si>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</si>
  <si>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</si>
  <si>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</si>
  <si>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</si>
  <si>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</si>
  <si>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</si>
  <si>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</si>
  <si>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</si>
  <si>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</si>
  <si>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</si>
  <si>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</si>
  <si>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</si>
  <si>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</si>
  <si>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</si>
  <si>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</si>
  <si>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</si>
  <si>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</si>
  <si>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</si>
  <si>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</si>
  <si>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</si>
  <si>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</si>
  <si>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</si>
  <si>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</si>
  <si>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</si>
  <si>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</si>
  <si>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</si>
  <si>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</si>
  <si>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</si>
  <si>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</si>
  <si>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</si>
  <si>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</si>
  <si>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</si>
  <si>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</si>
  <si>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</si>
  <si>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</si>
  <si>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</si>
  <si>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</si>
  <si>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</si>
  <si>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</si>
  <si>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</si>
  <si>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</si>
  <si>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</si>
  <si>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</si>
  <si>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</si>
  <si>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</si>
  <si>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</si>
  <si>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</si>
  <si>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</si>
  <si>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</si>
  <si>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</si>
  <si>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</si>
  <si>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</si>
  <si>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</si>
  <si>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</si>
  <si>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</si>
  <si>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</si>
  <si>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</si>
  <si>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</si>
  <si>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</si>
  <si>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</si>
  <si>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</si>
  <si>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</si>
  <si>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</si>
  <si>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</si>
  <si>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</si>
  <si>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</si>
  <si>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</si>
  <si>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</si>
  <si>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</si>
  <si>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</si>
  <si>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</si>
  <si>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</si>
  <si>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</si>
  <si>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</si>
  <si>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</si>
  <si>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</si>
  <si>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</si>
  <si>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</si>
  <si>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</si>
  <si>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</si>
  <si>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</si>
  <si>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</si>
  <si>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</si>
  <si>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</si>
  <si>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</si>
  <si>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</si>
  <si>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</si>
  <si>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</si>
  <si>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</si>
  <si>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</si>
  <si>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</si>
  <si>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</si>
  <si>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</si>
  <si>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</si>
  <si>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</si>
  <si>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</si>
  <si>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</si>
  <si>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</si>
  <si>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</si>
  <si>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</si>
  <si>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</si>
  <si>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</si>
  <si>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</si>
  <si>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</si>
  <si>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</si>
  <si>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</si>
  <si>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</si>
  <si>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</si>
  <si>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</si>
  <si>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</si>
  <si>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</si>
  <si>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</si>
  <si>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</si>
  <si>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</si>
  <si>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</si>
  <si>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</si>
  <si>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</si>
  <si>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</si>
  <si>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</si>
  <si>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</si>
  <si>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</si>
  <si>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</si>
  <si>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</si>
  <si>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</si>
  <si>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</si>
  <si>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</si>
  <si>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</si>
  <si>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</si>
  <si>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</si>
  <si>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</si>
  <si>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</si>
  <si>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</si>
  <si>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</si>
  <si>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</si>
  <si>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</si>
  <si>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</si>
  <si>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</si>
  <si>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</si>
  <si>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</si>
  <si>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</si>
  <si>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</si>
  <si>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</si>
  <si>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</si>
  <si>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</si>
  <si>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</si>
  <si>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</si>
  <si>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</si>
  <si>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</si>
  <si>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</si>
  <si>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</si>
  <si>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</si>
  <si>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</si>
  <si>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</si>
  <si>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</si>
  <si>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</si>
  <si>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</si>
  <si>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</si>
  <si>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</si>
  <si>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</si>
  <si>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</si>
  <si>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</si>
  <si>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</si>
  <si>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</si>
  <si>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</si>
  <si>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</si>
  <si>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</si>
  <si>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</si>
  <si>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</si>
  <si>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</si>
  <si>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</si>
  <si>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</si>
  <si>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</si>
  <si>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</si>
  <si>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</si>
  <si>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</si>
  <si>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</si>
  <si>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</si>
  <si>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</si>
  <si>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</si>
  <si>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</si>
  <si>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</si>
  <si>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</si>
  <si>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</si>
  <si>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</si>
  <si>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</si>
  <si>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</si>
  <si>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</si>
  <si>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</si>
  <si>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</si>
  <si>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</si>
  <si>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</si>
  <si>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</si>
  <si>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</si>
  <si>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</si>
  <si>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</si>
  <si>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</si>
  <si>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</si>
  <si>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</si>
  <si>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</si>
  <si>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</si>
  <si>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</si>
  <si>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</si>
  <si>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</si>
  <si>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</si>
  <si>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</si>
  <si>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</si>
  <si>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</si>
  <si>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</si>
  <si>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</si>
  <si>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</si>
  <si>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</si>
  <si>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</si>
  <si>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</si>
  <si>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</si>
  <si>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</si>
  <si>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</si>
  <si>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</si>
  <si>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</si>
  <si>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</si>
  <si>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</si>
  <si>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</si>
  <si>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</si>
  <si>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</si>
  <si>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</si>
  <si>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</si>
  <si>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</si>
  <si>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</si>
  <si>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</si>
  <si>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</si>
  <si>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</si>
  <si>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</si>
  <si>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</si>
  <si>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</si>
  <si>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</si>
  <si>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</si>
  <si>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</si>
  <si>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</si>
  <si>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</si>
  <si>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</si>
  <si>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</si>
  <si>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</si>
  <si>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</si>
  <si>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</si>
  <si>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</si>
  <si>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</si>
  <si>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</si>
  <si>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</si>
  <si>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</si>
  <si>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</si>
  <si>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</si>
  <si>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</si>
  <si>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</si>
  <si>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</si>
  <si>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</si>
  <si>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</si>
  <si>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</si>
  <si>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</si>
  <si>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</si>
  <si>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</si>
  <si>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</si>
  <si>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</si>
  <si>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</si>
  <si>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</si>
  <si>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</si>
  <si>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</si>
  <si>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</si>
  <si>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</si>
  <si>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</si>
  <si>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</si>
  <si>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</si>
  <si>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</si>
  <si>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</si>
  <si>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</si>
  <si>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</si>
  <si>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</si>
  <si>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</si>
  <si>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</si>
  <si>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</si>
  <si>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</si>
  <si>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</si>
  <si>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</si>
  <si>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</si>
  <si>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</si>
  <si>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</si>
  <si>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</si>
  <si>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</si>
  <si>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</si>
  <si>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</si>
  <si>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</si>
  <si>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</si>
  <si>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</si>
  <si>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</si>
  <si>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</si>
  <si>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</si>
  <si>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</si>
  <si>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</si>
  <si>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</si>
  <si>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</si>
  <si>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</si>
  <si>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</si>
  <si>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</si>
  <si>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</si>
  <si>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</si>
  <si>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</si>
  <si>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</si>
  <si>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</si>
  <si>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</si>
  <si>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</si>
  <si>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</si>
  <si>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</si>
  <si>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</si>
  <si>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</si>
  <si>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</si>
  <si>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</si>
  <si>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</si>
  <si>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</si>
  <si>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</si>
  <si>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</si>
  <si>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</si>
  <si>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</si>
  <si>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</si>
  <si>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</si>
  <si>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</si>
  <si>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</si>
  <si>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</si>
  <si>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</si>
  <si>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</si>
  <si>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</si>
  <si>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</si>
  <si>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</si>
  <si>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</si>
  <si>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</si>
  <si>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</si>
  <si>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</si>
  <si>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</si>
  <si>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</si>
  <si>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</si>
  <si>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</si>
  <si>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</si>
  <si>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</si>
  <si>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</si>
  <si>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</si>
  <si>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</si>
  <si>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</si>
  <si>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</si>
  <si>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</si>
  <si>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</si>
  <si>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</si>
  <si>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</si>
  <si>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</si>
  <si>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</si>
  <si>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</si>
  <si>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</si>
  <si>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</si>
  <si>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</si>
  <si>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</si>
  <si>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</si>
  <si>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</si>
  <si>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</si>
  <si>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</si>
  <si>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</si>
  <si>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</si>
  <si>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</si>
  <si>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</si>
  <si>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</si>
  <si>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</si>
  <si>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</si>
  <si>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</si>
  <si>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</si>
  <si>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</si>
  <si>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</si>
  <si>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</si>
  <si>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</si>
  <si>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</si>
  <si>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</si>
  <si>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</si>
  <si>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</si>
  <si>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</si>
  <si>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</si>
  <si>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</si>
  <si>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</si>
  <si>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</si>
  <si>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</si>
  <si>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</si>
  <si>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</si>
  <si>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</si>
  <si>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</si>
  <si>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</si>
  <si>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</si>
  <si>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</si>
  <si>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</si>
  <si>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</si>
  <si>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</si>
  <si>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</si>
  <si>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</si>
  <si>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</si>
  <si>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</si>
  <si>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</si>
  <si>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</si>
  <si>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</si>
  <si>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</si>
  <si>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</si>
  <si>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</si>
  <si>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</si>
  <si>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</si>
  <si>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</si>
  <si>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</si>
  <si>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</si>
  <si>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</si>
  <si>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</si>
  <si>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</si>
  <si>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</si>
  <si>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</si>
  <si>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</si>
  <si>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</si>
  <si>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</si>
  <si>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</si>
  <si>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</si>
  <si>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</si>
  <si>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</si>
  <si>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</si>
  <si>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</si>
  <si>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</si>
  <si>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</si>
  <si>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</si>
  <si>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</si>
  <si>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</si>
  <si>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</si>
  <si>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</si>
  <si>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</si>
  <si>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</si>
  <si>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</si>
  <si>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</si>
  <si>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</si>
  <si>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</si>
  <si>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</si>
  <si>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</si>
  <si>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</si>
  <si>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</si>
  <si>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</si>
  <si>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</si>
  <si>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</si>
  <si>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</si>
  <si>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</si>
  <si>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</si>
  <si>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</si>
  <si>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</si>
  <si>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</si>
  <si>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</si>
  <si>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</si>
  <si>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</si>
  <si>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</si>
  <si>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</si>
  <si>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</si>
  <si>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</si>
  <si>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</si>
  <si>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</si>
  <si>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</si>
  <si>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</si>
  <si>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</si>
  <si>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</si>
  <si>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</si>
  <si>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</si>
  <si>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</si>
  <si>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</si>
  <si>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</si>
  <si>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</si>
  <si>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</si>
  <si>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</si>
  <si>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</si>
  <si>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</si>
  <si>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</si>
  <si>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</si>
  <si>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</si>
  <si>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</si>
  <si>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</si>
  <si>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</si>
  <si>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</si>
  <si>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</si>
  <si>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</si>
  <si>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</si>
  <si>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</si>
  <si>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</si>
  <si>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</si>
  <si>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</si>
  <si>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</si>
  <si>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</si>
  <si>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</si>
  <si>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</si>
  <si>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</si>
  <si>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</si>
  <si>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</si>
  <si>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</si>
  <si>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</si>
  <si>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</si>
  <si>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</si>
  <si>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</si>
  <si>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</si>
  <si>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</si>
  <si>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</si>
  <si>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</si>
  <si>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</si>
  <si>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</si>
  <si>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</si>
  <si>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</si>
  <si>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</si>
  <si>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</si>
  <si>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</si>
  <si>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</si>
  <si>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</si>
  <si>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</si>
  <si>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</si>
  <si>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</si>
  <si>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</si>
  <si>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</si>
  <si>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</si>
  <si>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</si>
  <si>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</si>
  <si>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</si>
  <si>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</si>
  <si>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</si>
  <si>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</si>
  <si>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</si>
  <si>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</si>
  <si>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</si>
  <si>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</si>
  <si>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</si>
  <si>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</si>
  <si>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</si>
  <si>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</si>
  <si>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</si>
  <si>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</si>
  <si>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</si>
  <si>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</si>
  <si>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</si>
  <si>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</si>
  <si>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</si>
  <si>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</si>
  <si>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</si>
  <si>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</si>
  <si>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</si>
  <si>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</si>
  <si>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</si>
  <si>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</si>
  <si>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</si>
  <si>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</si>
  <si>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</si>
  <si>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</si>
  <si>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</si>
  <si>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</si>
  <si>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</si>
  <si>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</si>
  <si>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</si>
  <si>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</si>
  <si>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</si>
  <si>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</si>
  <si>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</si>
  <si>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</si>
  <si>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</si>
  <si>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</si>
  <si>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</si>
  <si>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</si>
  <si>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</si>
  <si>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</si>
  <si>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</si>
  <si>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</si>
  <si>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</si>
  <si>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</si>
  <si>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</si>
  <si>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</si>
  <si>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</si>
  <si>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</si>
  <si>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</si>
  <si>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</si>
  <si>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</si>
  <si>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</si>
  <si>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</si>
  <si>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</si>
  <si>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</si>
  <si>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</si>
  <si>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</si>
  <si>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</si>
  <si>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</si>
  <si>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</si>
  <si>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</si>
  <si>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</si>
  <si>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</si>
  <si>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</si>
  <si>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</si>
  <si>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</si>
  <si>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</si>
  <si>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</si>
  <si>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</si>
  <si>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</si>
  <si>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</si>
  <si>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</si>
  <si>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</si>
  <si>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</si>
  <si>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</si>
  <si>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</si>
  <si>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</si>
  <si>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</si>
  <si>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</si>
  <si>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</si>
  <si>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</si>
  <si>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</si>
  <si>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</si>
  <si>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</si>
  <si>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</si>
  <si>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</si>
  <si>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</si>
  <si>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</si>
  <si>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</si>
  <si>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</si>
  <si>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</si>
  <si>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</si>
  <si>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</si>
  <si>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</si>
  <si>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</si>
  <si>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</si>
  <si>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</si>
  <si>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</si>
  <si>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</si>
  <si>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</si>
  <si>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</si>
  <si>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</si>
  <si>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</si>
  <si>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</si>
  <si>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</si>
  <si>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</si>
  <si>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</si>
  <si>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</si>
  <si>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</si>
  <si>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</si>
  <si>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</si>
  <si>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</si>
  <si>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</si>
  <si>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</si>
  <si>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</si>
  <si>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</si>
  <si>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</si>
  <si>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</si>
  <si>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</si>
  <si>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</si>
  <si>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</si>
  <si>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</si>
  <si>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</si>
  <si>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</si>
  <si>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</si>
  <si>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</si>
  <si>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</si>
  <si>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</si>
  <si>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</si>
  <si>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</si>
  <si>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</si>
  <si>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</si>
  <si>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</si>
  <si>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</si>
  <si>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</si>
  <si>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</si>
  <si>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</si>
  <si>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</si>
  <si>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</si>
  <si>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</si>
  <si>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</si>
  <si>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</si>
  <si>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</si>
  <si>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</si>
  <si>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</si>
  <si>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</si>
  <si>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</si>
  <si>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</si>
  <si>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</si>
  <si>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</si>
  <si>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</si>
  <si>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</si>
  <si>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</si>
  <si>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</si>
  <si>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</si>
  <si>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</si>
  <si>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</si>
  <si>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</si>
  <si>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</si>
  <si>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</si>
  <si>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</si>
  <si>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</si>
  <si>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</si>
  <si>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</si>
  <si>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</si>
  <si>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</si>
  <si>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</si>
  <si>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</si>
  <si>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</si>
  <si>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</si>
  <si>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</si>
  <si>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</si>
  <si>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</si>
  <si>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</si>
  <si>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</si>
  <si>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</si>
  <si>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</si>
  <si>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</si>
  <si>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</si>
  <si>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</si>
  <si>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</si>
  <si>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</si>
  <si>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</si>
  <si>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</si>
  <si>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</si>
  <si>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</si>
  <si>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</si>
  <si>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</si>
  <si>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</si>
  <si>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</si>
  <si>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</si>
  <si>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</si>
  <si>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</si>
  <si>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</si>
  <si>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</si>
  <si>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</si>
  <si>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</si>
  <si>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</si>
  <si>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</si>
  <si>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</si>
  <si>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</si>
  <si>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</si>
  <si>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</si>
  <si>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</si>
  <si>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</si>
  <si>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</si>
  <si>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</si>
  <si>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</si>
  <si>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</si>
  <si>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</si>
  <si>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</si>
  <si>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</si>
  <si>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</si>
  <si>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</si>
  <si>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</si>
  <si>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</si>
  <si>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</si>
  <si>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</si>
  <si>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</si>
  <si>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</si>
  <si>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</si>
  <si>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</si>
  <si>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</si>
  <si>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</si>
  <si>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</si>
  <si>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</si>
  <si>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</si>
  <si>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</si>
  <si>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</si>
  <si>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</si>
  <si>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</si>
  <si>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</si>
  <si>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</si>
  <si>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</si>
  <si>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</si>
  <si>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</si>
  <si>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</si>
  <si>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</si>
  <si>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</si>
  <si>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</si>
  <si>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</si>
  <si>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</si>
  <si>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</si>
  <si>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</si>
  <si>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</si>
  <si>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</si>
  <si>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</si>
  <si>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</si>
  <si>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</si>
  <si>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</si>
  <si>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</si>
  <si>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</si>
  <si>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</si>
  <si>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</si>
  <si>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</si>
  <si>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</si>
  <si>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</si>
  <si>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</si>
  <si>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</si>
  <si>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</si>
  <si>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</si>
  <si>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</si>
  <si>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</si>
  <si>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</si>
  <si>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</si>
  <si>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</si>
  <si>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</si>
  <si>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</si>
  <si>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</si>
  <si>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</si>
  <si>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</si>
  <si>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</si>
  <si>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</si>
  <si>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</si>
  <si>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</si>
  <si>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</si>
  <si>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</si>
  <si>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</si>
  <si>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</si>
  <si>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</si>
  <si>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</si>
  <si>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</si>
  <si>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</si>
  <si>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</si>
  <si>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</si>
  <si>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</si>
  <si>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</si>
  <si>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</si>
  <si>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</si>
  <si>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</si>
  <si>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</si>
  <si>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</si>
  <si>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</si>
  <si>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</si>
  <si>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</si>
  <si>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</si>
  <si>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</si>
  <si>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</si>
  <si>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</si>
  <si>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</si>
  <si>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</si>
  <si>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</si>
  <si>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</si>
  <si>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</si>
  <si>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</si>
  <si>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</si>
  <si>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</si>
  <si>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</si>
  <si>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</si>
  <si>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</si>
  <si>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</si>
  <si>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</si>
  <si>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</si>
  <si>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</si>
  <si>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</si>
  <si>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</si>
  <si>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</si>
  <si>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</si>
  <si>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</si>
  <si>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</si>
  <si>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</si>
  <si>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</si>
  <si>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</si>
  <si>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</si>
  <si>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</si>
  <si>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</si>
  <si>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</si>
  <si>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</si>
  <si>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</si>
  <si>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</si>
  <si>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</si>
  <si>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</si>
  <si>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</si>
  <si>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</si>
  <si>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</si>
  <si>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</si>
  <si>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</si>
  <si>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</si>
  <si>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</si>
  <si>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</si>
  <si>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</si>
  <si>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</si>
  <si>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</si>
  <si>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</si>
  <si>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</si>
  <si>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</si>
  <si>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</si>
  <si>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</si>
  <si>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</si>
  <si>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</si>
  <si>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</si>
  <si>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</si>
  <si>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</si>
  <si>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</si>
  <si>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</si>
  <si>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</si>
  <si>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</si>
  <si>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</si>
  <si>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</si>
  <si>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</si>
  <si>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</si>
  <si>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</si>
  <si>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</si>
  <si>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</si>
  <si>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</si>
  <si>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</si>
  <si>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</si>
  <si>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</si>
  <si>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</si>
  <si>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</si>
  <si>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</si>
  <si>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</si>
  <si>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</si>
  <si>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</si>
  <si>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</si>
  <si>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</si>
  <si>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</si>
  <si>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</si>
  <si>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</si>
  <si>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</si>
  <si>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</si>
  <si>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</si>
  <si>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</si>
  <si>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</si>
  <si>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</si>
  <si>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</si>
  <si>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</si>
  <si>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</si>
  <si>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</si>
  <si>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</si>
  <si>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</si>
  <si>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</si>
  <si>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</si>
  <si>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</si>
  <si>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</si>
  <si>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</si>
  <si>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</si>
  <si>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</si>
  <si>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</si>
  <si>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</si>
  <si>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</si>
  <si>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</si>
  <si>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</si>
  <si>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</si>
  <si>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</si>
  <si>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</si>
  <si>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</si>
  <si>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</si>
  <si>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</si>
  <si>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</si>
  <si>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</si>
  <si>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</si>
  <si>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</si>
  <si>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</si>
  <si>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</si>
  <si>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</si>
  <si>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</si>
  <si>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</si>
  <si>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</si>
  <si>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</si>
  <si>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</si>
  <si>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</si>
  <si>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</si>
  <si>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</si>
  <si>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</si>
  <si>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</si>
  <si>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</si>
  <si>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</si>
  <si>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</si>
  <si>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</si>
  <si>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</si>
  <si>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</si>
  <si>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</si>
  <si>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</si>
  <si>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</si>
  <si>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</si>
  <si>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</si>
  <si>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</si>
  <si>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</si>
  <si>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</si>
  <si>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</si>
  <si>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</si>
  <si>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</si>
  <si>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</si>
  <si>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</si>
  <si>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</si>
  <si>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</si>
  <si>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</si>
  <si>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</si>
  <si>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</si>
  <si>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</si>
  <si>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</si>
  <si>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</si>
  <si>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</si>
  <si>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</si>
  <si>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</si>
  <si>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</si>
  <si>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</si>
  <si>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</si>
  <si>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</si>
  <si>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</si>
  <si>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</si>
  <si>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</si>
  <si>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</si>
  <si>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</si>
  <si>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</si>
  <si>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</si>
  <si>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</si>
  <si>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</si>
  <si>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</si>
  <si>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</si>
  <si>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</si>
  <si>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</si>
  <si>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</si>
  <si>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</si>
  <si>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</si>
  <si>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</si>
  <si>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</si>
  <si>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</si>
  <si>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</si>
  <si>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</si>
  <si>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</si>
  <si>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</si>
  <si>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</si>
  <si>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</si>
  <si>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</si>
  <si>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</si>
  <si>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</si>
  <si>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</si>
  <si>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</si>
  <si>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</si>
  <si>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</si>
  <si>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</si>
  <si>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</si>
  <si>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</si>
  <si>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</si>
  <si>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</si>
  <si>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</si>
  <si>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</si>
  <si>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</si>
  <si>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</si>
  <si>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</si>
  <si>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</si>
  <si>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</si>
  <si>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</si>
  <si>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</si>
  <si>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</si>
  <si>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</si>
  <si>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</si>
  <si>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</si>
  <si>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</si>
  <si>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</si>
  <si>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</si>
  <si>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</si>
  <si>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</si>
  <si>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</si>
  <si>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</si>
  <si>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</si>
  <si>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</si>
  <si>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</si>
  <si>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</si>
  <si>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</si>
  <si>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</si>
  <si>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</si>
  <si>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</si>
  <si>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</si>
  <si>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</si>
  <si>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</si>
  <si>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</si>
  <si>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</si>
  <si>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</si>
  <si>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</si>
  <si>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</si>
  <si>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</si>
  <si>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</si>
  <si>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</si>
  <si>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</si>
  <si>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</si>
  <si>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</si>
  <si>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</si>
  <si>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</si>
  <si>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</si>
  <si>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</si>
  <si>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</si>
  <si>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</si>
  <si>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</si>
  <si>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</si>
  <si>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</si>
  <si>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</si>
  <si>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</si>
  <si>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</si>
  <si>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</si>
  <si>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</si>
  <si>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</si>
  <si>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</si>
  <si>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</si>
  <si>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</si>
  <si>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</si>
  <si>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</si>
  <si>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</si>
  <si>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</si>
  <si>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</si>
  <si>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</si>
  <si>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</si>
  <si>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</si>
  <si>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</si>
  <si>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</si>
  <si>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</si>
  <si>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</si>
  <si>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</si>
  <si>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</si>
  <si>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</si>
  <si>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</si>
  <si>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</si>
  <si>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</si>
  <si>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</si>
  <si>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</si>
  <si>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</si>
  <si>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</si>
  <si>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</si>
  <si>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</si>
  <si>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</si>
  <si>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</si>
  <si>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</si>
  <si>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</si>
  <si>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</si>
  <si>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</si>
  <si>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</si>
  <si>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</si>
  <si>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</si>
  <si>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</si>
  <si>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</si>
  <si>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</si>
  <si>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</si>
  <si>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</si>
  <si>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</si>
  <si>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</si>
  <si>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</si>
  <si>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</si>
  <si>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</si>
  <si>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</si>
  <si>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</si>
  <si>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</si>
  <si>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</si>
  <si>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</si>
  <si>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</si>
  <si>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</si>
  <si>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</si>
  <si>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</si>
  <si>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</si>
  <si>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</si>
  <si>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</si>
  <si>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</si>
  <si>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</si>
  <si>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</si>
  <si>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</si>
  <si>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</si>
  <si>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</si>
  <si>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</si>
  <si>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</si>
  <si>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</si>
  <si>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</si>
  <si>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</si>
  <si>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</si>
  <si>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</si>
  <si>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</si>
  <si>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</si>
  <si>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</si>
  <si>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</si>
  <si>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</si>
  <si>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</si>
  <si>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</si>
  <si>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</si>
  <si>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</si>
  <si>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</si>
  <si>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</si>
  <si>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</si>
  <si>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</si>
  <si>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</si>
  <si>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</si>
  <si>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</si>
  <si>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</si>
  <si>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</si>
  <si>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</si>
  <si>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</si>
  <si>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</si>
  <si>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</si>
  <si>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</si>
  <si>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</si>
  <si>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</si>
  <si>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</si>
  <si>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</si>
  <si>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</si>
  <si>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</si>
  <si>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</si>
  <si>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</si>
  <si>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</si>
  <si>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</si>
  <si>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</si>
  <si>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</si>
  <si>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</si>
  <si>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</si>
  <si>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</si>
  <si>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</si>
  <si>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</si>
  <si>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</si>
  <si>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</si>
  <si>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</si>
  <si>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</si>
  <si>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</si>
  <si>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</si>
  <si>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</si>
  <si>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</si>
  <si>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</si>
  <si>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</si>
  <si>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</si>
  <si>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</si>
  <si>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</si>
  <si>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</si>
  <si>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</si>
  <si>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</si>
  <si>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</si>
  <si>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</si>
  <si>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</si>
  <si>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</si>
  <si>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</si>
  <si>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</si>
  <si>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</si>
  <si>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</si>
  <si>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</si>
  <si>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</si>
  <si>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</si>
  <si>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</si>
  <si>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</si>
  <si>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</si>
  <si>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</si>
  <si>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</si>
  <si>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</si>
  <si>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</si>
  <si>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</si>
  <si>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</si>
  <si>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</si>
  <si>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</si>
  <si>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</si>
  <si>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</si>
  <si>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</si>
  <si>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</si>
  <si>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</si>
  <si>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</si>
  <si>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</si>
  <si>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</si>
  <si>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</si>
  <si>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</si>
  <si>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</si>
  <si>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</si>
  <si>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</si>
  <si>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</si>
  <si>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</si>
  <si>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</si>
  <si>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</si>
  <si>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</si>
  <si>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</si>
  <si>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</si>
  <si>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</si>
  <si>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</si>
  <si>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</si>
  <si>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</si>
  <si>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</si>
  <si>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</si>
  <si>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</si>
  <si>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</si>
  <si>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</si>
  <si>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</si>
  <si>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</si>
  <si>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</si>
  <si>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</si>
  <si>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</si>
  <si>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</si>
  <si>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</si>
  <si>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</si>
  <si>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</si>
  <si>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</si>
  <si>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</si>
  <si>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</si>
  <si>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</si>
  <si>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</si>
  <si>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</si>
  <si>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</si>
  <si>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</si>
  <si>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</si>
  <si>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</si>
  <si>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</si>
  <si>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</si>
  <si>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</si>
  <si>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</si>
  <si>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</si>
  <si>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</si>
  <si>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</si>
  <si>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</si>
  <si>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</si>
  <si>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</si>
  <si>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</si>
  <si>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</si>
  <si>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</si>
  <si>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</si>
  <si>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</si>
  <si>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</si>
  <si>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</si>
  <si>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</si>
  <si>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</si>
  <si>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</si>
  <si>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</si>
  <si>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</si>
  <si>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</si>
  <si>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</si>
  <si>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</si>
  <si>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</si>
  <si>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</si>
  <si>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</si>
  <si>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</si>
  <si>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</si>
  <si>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</si>
  <si>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</si>
  <si>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</si>
  <si>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</si>
  <si>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</si>
  <si>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</si>
  <si>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</si>
  <si>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</si>
  <si>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</si>
  <si>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</si>
  <si>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</si>
  <si>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</si>
  <si>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</si>
  <si>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</si>
  <si>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</si>
  <si>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</si>
  <si>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</si>
  <si>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</si>
  <si>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</si>
  <si>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</si>
  <si>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</si>
  <si>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</si>
  <si>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</si>
  <si>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</si>
  <si>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</si>
  <si>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</si>
  <si>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</si>
  <si>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</si>
  <si>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</si>
  <si>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</si>
  <si>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</si>
  <si>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</si>
  <si>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</si>
  <si>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</si>
  <si>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</si>
  <si>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</si>
  <si>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</si>
  <si>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</si>
  <si>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</si>
  <si>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</si>
  <si>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</si>
  <si>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</si>
  <si>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</si>
  <si>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</si>
  <si>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</si>
  <si>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</si>
  <si>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</si>
  <si>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</si>
  <si>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</si>
  <si>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</si>
  <si>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</si>
  <si>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</si>
  <si>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</si>
  <si>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</si>
  <si>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</si>
  <si>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</si>
  <si>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</si>
  <si>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</si>
  <si>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</si>
  <si>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</si>
  <si>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</si>
  <si>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</si>
  <si>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</si>
  <si>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</si>
  <si>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</si>
  <si>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</si>
  <si>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</si>
  <si>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</si>
  <si>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</si>
  <si>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</si>
  <si>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</si>
  <si>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</si>
  <si>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</si>
  <si>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</si>
  <si>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</si>
  <si>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</si>
  <si>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</si>
  <si>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</si>
  <si>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</si>
  <si>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</si>
  <si>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</si>
  <si>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</si>
  <si>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</si>
  <si>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</si>
  <si>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</si>
  <si>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</si>
  <si>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</si>
  <si>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</si>
  <si>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</si>
  <si>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</si>
  <si>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</si>
  <si>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</si>
  <si>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</si>
  <si>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</si>
  <si>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</si>
  <si>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</si>
  <si>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</si>
  <si>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</si>
  <si>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</si>
  <si>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</si>
  <si>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</si>
  <si>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</si>
  <si>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</si>
  <si>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</si>
  <si>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</si>
  <si>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</si>
  <si>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</si>
  <si>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</si>
  <si>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</si>
  <si>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</si>
  <si>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</si>
  <si>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</si>
  <si>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</si>
  <si>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</si>
  <si>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</si>
  <si>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</si>
  <si>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</si>
  <si>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</si>
  <si>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</si>
  <si>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</si>
  <si>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</si>
  <si>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</si>
  <si>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</si>
  <si>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</si>
  <si>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</si>
  <si>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</si>
  <si>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</si>
  <si>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</si>
  <si>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</si>
  <si>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</si>
  <si>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</si>
  <si>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</si>
  <si>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</si>
  <si>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</si>
  <si>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</si>
  <si>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</si>
  <si>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</si>
  <si>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</si>
  <si>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</si>
  <si>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</si>
  <si>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</si>
  <si>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</si>
  <si>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</si>
  <si>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</si>
  <si>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</si>
  <si>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</si>
  <si>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</si>
  <si>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</si>
  <si>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</si>
  <si>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</si>
  <si>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</si>
  <si>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</si>
  <si>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</si>
  <si>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</si>
  <si>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</si>
  <si>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</si>
  <si>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</si>
  <si>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</si>
  <si>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</si>
  <si>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</si>
  <si>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</si>
  <si>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</si>
  <si>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</si>
  <si>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</si>
  <si>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</si>
  <si>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</si>
  <si>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</si>
  <si>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</si>
  <si>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</si>
  <si>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</si>
  <si>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</si>
  <si>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</si>
  <si>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</si>
  <si>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</si>
  <si>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</si>
  <si>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</si>
  <si>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</si>
  <si>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</si>
  <si>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</si>
  <si>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</si>
  <si>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</si>
  <si>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</si>
  <si>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</si>
  <si>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</si>
  <si>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</si>
  <si>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</si>
  <si>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</si>
  <si>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</si>
  <si>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</si>
  <si>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</si>
  <si>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</si>
  <si>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</si>
  <si>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</si>
  <si>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</si>
  <si>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</si>
  <si>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</si>
  <si>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</si>
  <si>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</si>
  <si>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</si>
  <si>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</si>
  <si>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</si>
  <si>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</si>
  <si>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</si>
  <si>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</si>
  <si>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</si>
  <si>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</si>
  <si>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</si>
  <si>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</si>
  <si>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</si>
  <si>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</si>
  <si>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</si>
  <si>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</si>
  <si>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</si>
  <si>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</si>
  <si>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</si>
  <si>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</si>
  <si>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</si>
  <si>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</si>
  <si>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</si>
  <si>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</si>
  <si>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</si>
  <si>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</si>
  <si>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</si>
  <si>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</si>
  <si>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</si>
  <si>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</si>
  <si>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</si>
  <si>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</si>
  <si>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</si>
  <si>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</si>
  <si>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</si>
  <si>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</si>
  <si>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</si>
  <si>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</si>
  <si>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</si>
  <si>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</si>
  <si>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</si>
  <si>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</si>
  <si>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</si>
  <si>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</si>
  <si>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</si>
  <si>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</si>
  <si>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</si>
  <si>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</si>
  <si>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</si>
  <si>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</si>
  <si>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</si>
  <si>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</si>
  <si>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</si>
  <si>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</si>
  <si>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</si>
  <si>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</si>
  <si>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</si>
  <si>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</si>
  <si>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</si>
  <si>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</si>
  <si>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</si>
  <si>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</si>
  <si>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</si>
  <si>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</si>
  <si>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</si>
  <si>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</si>
  <si>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</si>
  <si>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</si>
  <si>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</si>
  <si>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</si>
  <si>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</si>
  <si>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</si>
  <si>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</si>
  <si>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</si>
  <si>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</si>
  <si>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</si>
  <si>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</si>
  <si>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</si>
  <si>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</si>
  <si>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</si>
  <si>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</si>
  <si>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</si>
  <si>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</si>
  <si>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</si>
  <si>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</si>
  <si>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</si>
  <si>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</si>
  <si>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</si>
  <si>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</si>
  <si>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</si>
  <si>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</si>
  <si>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</si>
  <si>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</si>
  <si>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</si>
  <si>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</si>
  <si>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</si>
  <si>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</si>
  <si>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</si>
  <si>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</si>
  <si>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</si>
  <si>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</si>
  <si>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</si>
  <si>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</si>
  <si>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</si>
  <si>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</si>
  <si>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</si>
  <si>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</si>
  <si>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</si>
  <si>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</si>
  <si>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</si>
  <si>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</si>
  <si>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</si>
  <si>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</si>
  <si>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</si>
  <si>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</si>
  <si>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</si>
  <si>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</si>
  <si>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</si>
  <si>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</si>
  <si>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</si>
  <si>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</si>
  <si>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</si>
  <si>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</si>
  <si>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</si>
  <si>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</si>
  <si>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</si>
  <si>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</si>
  <si>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</si>
  <si>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</si>
  <si>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</si>
  <si>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</si>
  <si>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</si>
  <si>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</si>
  <si>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</si>
  <si>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</si>
  <si>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</si>
  <si>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</si>
  <si>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</si>
  <si>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</si>
  <si>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</si>
  <si>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</si>
  <si>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</si>
  <si>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</si>
  <si>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</si>
  <si>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</si>
  <si>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</si>
  <si>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</si>
  <si>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</si>
  <si>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</si>
  <si>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</si>
  <si>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</si>
  <si>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</si>
  <si>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</si>
  <si>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</si>
  <si>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</si>
  <si>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</si>
  <si>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</si>
  <si>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</si>
  <si>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</si>
  <si>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</si>
  <si>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</si>
  <si>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</si>
  <si>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</si>
  <si>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</si>
  <si>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</si>
  <si>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</si>
  <si>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</si>
  <si>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</si>
  <si>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</si>
  <si>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</si>
  <si>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</si>
  <si>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</si>
  <si>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</si>
  <si>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</si>
  <si>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</si>
  <si>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</si>
  <si>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</si>
  <si>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</si>
  <si>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</si>
  <si>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</si>
  <si>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</si>
  <si>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</si>
  <si>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</si>
  <si>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</si>
  <si>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</si>
  <si>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</si>
  <si>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</si>
  <si>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</si>
  <si>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</si>
  <si>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</si>
  <si>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</si>
  <si>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</si>
  <si>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</si>
  <si>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</si>
  <si>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</si>
  <si>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</si>
  <si>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</si>
  <si>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</si>
  <si>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</si>
  <si>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</si>
  <si>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</si>
  <si>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</si>
  <si>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</si>
  <si>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</si>
  <si>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</si>
  <si>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</si>
  <si>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</si>
  <si>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</si>
  <si>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</si>
  <si>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</si>
  <si>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</si>
  <si>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</si>
  <si>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</si>
  <si>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</si>
  <si>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</si>
  <si>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</si>
  <si>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</si>
  <si>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</si>
  <si>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</si>
  <si>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</si>
  <si>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</si>
  <si>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</si>
  <si>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</si>
  <si>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</si>
  <si>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</si>
  <si>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</si>
  <si>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</si>
  <si>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</si>
  <si>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</si>
  <si>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</si>
  <si>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</si>
  <si>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</si>
  <si>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</si>
  <si>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</si>
  <si>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</si>
  <si>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</si>
  <si>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</si>
  <si>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</si>
  <si>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</si>
  <si>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</si>
  <si>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</si>
  <si>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</si>
  <si>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</si>
  <si>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</si>
  <si>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</si>
  <si>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</si>
  <si>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</si>
  <si>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</si>
  <si>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</si>
  <si>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</si>
  <si>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</si>
  <si>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</si>
  <si>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</si>
  <si>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</si>
  <si>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</si>
  <si>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</si>
  <si>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</si>
  <si>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</si>
  <si>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</si>
  <si>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</si>
  <si>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</si>
  <si>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</si>
  <si>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</si>
  <si>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</si>
  <si>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</si>
  <si>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</si>
  <si>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</si>
  <si>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</si>
  <si>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</si>
  <si>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</si>
  <si>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</si>
  <si>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</si>
  <si>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</si>
  <si>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</si>
  <si>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</si>
  <si>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</si>
  <si>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</si>
  <si>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</si>
  <si>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</si>
  <si>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</si>
  <si>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</si>
  <si>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</si>
  <si>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</si>
  <si>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</si>
  <si>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</si>
  <si>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</si>
  <si>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</si>
  <si>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</si>
  <si>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</si>
  <si>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</si>
  <si>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</si>
  <si>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</si>
  <si>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</si>
  <si>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</si>
  <si>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</si>
  <si>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</si>
  <si>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</si>
  <si>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</si>
  <si>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</si>
  <si>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</si>
  <si>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</si>
  <si>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</si>
  <si>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</si>
  <si>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</si>
  <si>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</si>
  <si>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</si>
  <si>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</si>
  <si>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</si>
  <si>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</si>
  <si>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</si>
  <si>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</si>
  <si>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</si>
  <si>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</si>
  <si>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</si>
  <si>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</si>
  <si>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</si>
  <si>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</si>
  <si>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</si>
  <si>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</si>
  <si>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</si>
  <si>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</si>
  <si>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</si>
  <si>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</si>
  <si>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</si>
  <si>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</si>
  <si>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</si>
  <si>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</si>
  <si>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</si>
  <si>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</si>
  <si>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</si>
  <si>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</si>
  <si>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</si>
  <si>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</si>
  <si>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</si>
  <si>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</si>
  <si>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</si>
  <si>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</si>
  <si>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</si>
  <si>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</si>
  <si>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</si>
  <si>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</si>
  <si>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</si>
  <si>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</si>
  <si>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</si>
  <si>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</si>
  <si>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</si>
  <si>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</si>
  <si>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</si>
  <si>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</si>
  <si>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</si>
  <si>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</si>
  <si>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</si>
  <si>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</si>
  <si>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</si>
  <si>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</si>
  <si>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</si>
  <si>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</si>
  <si>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</si>
  <si>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</si>
  <si>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</si>
  <si>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</si>
  <si>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</si>
  <si>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</si>
  <si>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</si>
  <si>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</si>
  <si>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</si>
  <si>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</si>
  <si>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</si>
  <si>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</si>
  <si>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</si>
  <si>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</si>
  <si>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</si>
  <si>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</si>
  <si>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</si>
  <si>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</si>
  <si>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</si>
  <si>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</si>
  <si>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</si>
  <si>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</si>
  <si>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</si>
  <si>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</si>
  <si>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</si>
  <si>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</si>
  <si>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</si>
  <si>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</si>
  <si>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</si>
  <si>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</si>
  <si>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</si>
  <si>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</si>
  <si>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</si>
  <si>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</si>
  <si>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</si>
  <si>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</si>
  <si>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</si>
  <si>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</si>
  <si>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</si>
  <si>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</si>
  <si>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</si>
  <si>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</si>
  <si>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</si>
  <si>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</si>
  <si>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</si>
  <si>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</si>
  <si>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</si>
  <si>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</si>
  <si>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</si>
  <si>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</si>
  <si>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</si>
  <si>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</si>
  <si>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</si>
  <si>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</si>
  <si>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</si>
  <si>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</si>
  <si>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</si>
  <si>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</si>
  <si>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</si>
  <si>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</si>
  <si>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</si>
  <si>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</si>
  <si>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</si>
  <si>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</si>
  <si>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</si>
  <si>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</si>
  <si>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</si>
  <si>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</si>
  <si>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</si>
  <si>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</si>
  <si>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</si>
  <si>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</si>
  <si>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</si>
  <si>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</si>
  <si>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</si>
  <si>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</si>
  <si>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</si>
  <si>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</si>
  <si>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</si>
  <si>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</si>
  <si>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</si>
  <si>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</si>
  <si>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</si>
  <si>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</si>
  <si>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</si>
  <si>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</si>
  <si>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</si>
  <si>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</si>
  <si>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</si>
  <si>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</si>
  <si>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</si>
  <si>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</si>
  <si>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</si>
  <si>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</si>
  <si>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</si>
  <si>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</si>
  <si>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</si>
  <si>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</si>
  <si>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</si>
  <si>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</si>
  <si>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</si>
  <si>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</si>
  <si>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</si>
  <si>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</si>
  <si>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</si>
  <si>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</si>
  <si>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</si>
  <si>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</si>
  <si>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</si>
  <si>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</si>
  <si>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</si>
  <si>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</si>
  <si>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</si>
  <si>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</si>
  <si>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</si>
  <si>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</si>
  <si>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</si>
  <si>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</si>
  <si>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</si>
  <si>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</si>
  <si>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</si>
  <si>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</si>
  <si>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</si>
  <si>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</si>
  <si>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</si>
  <si>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</si>
  <si>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</si>
  <si>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</si>
  <si>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</si>
  <si>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</si>
  <si>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</si>
  <si>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</si>
  <si>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</si>
  <si>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</si>
  <si>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</si>
  <si>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</si>
  <si>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</si>
  <si>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</si>
  <si>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</si>
  <si>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</si>
  <si>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</si>
  <si>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</si>
  <si>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</si>
  <si>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</si>
  <si>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</si>
  <si>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</si>
  <si>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</si>
  <si>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</si>
  <si>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</si>
  <si>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</si>
  <si>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</si>
  <si>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</si>
  <si>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</si>
  <si>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</si>
  <si>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</si>
  <si>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</si>
  <si>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</si>
  <si>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</si>
  <si>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</si>
  <si>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</si>
  <si>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</si>
  <si>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</si>
  <si>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</si>
  <si>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</si>
  <si>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</si>
  <si>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</si>
  <si>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</si>
  <si>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</si>
  <si>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</si>
  <si>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</si>
  <si>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</si>
  <si>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</si>
  <si>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</si>
  <si>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</si>
  <si>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</si>
  <si>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</si>
  <si>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</si>
  <si>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</si>
  <si>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</si>
  <si>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</si>
  <si>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</si>
  <si>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</si>
  <si>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</si>
  <si>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</si>
  <si>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</si>
  <si>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</si>
  <si>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</si>
  <si>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</si>
  <si>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</si>
  <si>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</si>
  <si>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</si>
  <si>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</si>
  <si>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</si>
  <si>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</si>
  <si>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</si>
  <si>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</si>
  <si>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</si>
  <si>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</si>
  <si>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</si>
  <si>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</si>
  <si>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</si>
  <si>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</si>
  <si>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</si>
  <si>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</si>
  <si>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</si>
  <si>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</si>
  <si>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</si>
  <si>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</si>
  <si>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</si>
  <si>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</si>
  <si>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</si>
  <si>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</si>
  <si>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</si>
  <si>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</si>
  <si>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</si>
  <si>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</si>
  <si>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</si>
  <si>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</si>
  <si>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</si>
  <si>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</si>
  <si>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</si>
  <si>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</si>
  <si>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</si>
  <si>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</si>
  <si>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</si>
  <si>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</si>
  <si>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</si>
  <si>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</si>
  <si>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</si>
  <si>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</si>
  <si>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</si>
  <si>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</si>
  <si>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</si>
  <si>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</si>
  <si>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</si>
  <si>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</si>
  <si>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</si>
  <si>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</si>
  <si>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</si>
  <si>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</si>
  <si>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</si>
  <si>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</si>
  <si>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</si>
  <si>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</si>
  <si>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</si>
  <si>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</si>
  <si>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</si>
  <si>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</si>
  <si>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</si>
  <si>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</si>
  <si>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</si>
  <si>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</si>
  <si>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</si>
  <si>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</si>
  <si>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</si>
  <si>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</si>
  <si>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</si>
  <si>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</si>
  <si>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</si>
  <si>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</si>
  <si>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</si>
  <si>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</si>
  <si>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</si>
  <si>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</si>
  <si>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</si>
  <si>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</si>
  <si>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</si>
  <si>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</si>
  <si>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</si>
  <si>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</si>
  <si>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</si>
  <si>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</si>
  <si>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</si>
  <si>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</si>
  <si>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</si>
  <si>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</si>
  <si>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</si>
  <si>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</si>
  <si>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</si>
  <si>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</si>
  <si>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</si>
  <si>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</si>
  <si>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</si>
  <si>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</si>
  <si>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</si>
  <si>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</si>
  <si>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</si>
  <si>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</si>
  <si>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</si>
  <si>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</si>
  <si>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</si>
  <si>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</si>
  <si>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</si>
  <si>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</si>
  <si>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</si>
  <si>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</si>
  <si>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</si>
  <si>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</si>
  <si>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</si>
  <si>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</si>
  <si>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</si>
  <si>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</si>
  <si>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</si>
  <si>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</si>
  <si>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</si>
  <si>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</si>
  <si>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</si>
  <si>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</si>
  <si>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</si>
  <si>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</si>
  <si>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</si>
  <si>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</si>
  <si>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</si>
  <si>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</si>
  <si>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</si>
  <si>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</si>
  <si>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</si>
  <si>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</si>
  <si>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</si>
  <si>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</si>
  <si>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</si>
  <si>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</si>
  <si>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</si>
  <si>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</si>
  <si>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</si>
  <si>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</si>
  <si>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</si>
  <si>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</si>
  <si>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</si>
  <si>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</si>
  <si>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</si>
  <si>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</si>
  <si>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</si>
  <si>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</si>
  <si>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</si>
  <si>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</si>
  <si>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</si>
  <si>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</si>
  <si>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</si>
  <si>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</si>
  <si>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</si>
  <si>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</si>
  <si>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</si>
  <si>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</si>
  <si>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</si>
  <si>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</si>
  <si>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</si>
  <si>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</si>
  <si>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</si>
  <si>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</si>
  <si>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</si>
  <si>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</si>
  <si>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</si>
  <si>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</si>
  <si>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</si>
  <si>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</si>
  <si>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</si>
  <si>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</si>
  <si>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</si>
  <si>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</si>
  <si>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</si>
  <si>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</si>
  <si>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</si>
  <si>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</si>
  <si>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</si>
  <si>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</si>
  <si>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</si>
  <si>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</si>
  <si>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</si>
  <si>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</si>
  <si>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</si>
  <si>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</si>
  <si>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</si>
  <si>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</si>
  <si>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</si>
  <si>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</si>
  <si>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</si>
  <si>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</si>
  <si>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</si>
  <si>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</si>
  <si>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</si>
  <si>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</si>
  <si>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</si>
  <si>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</si>
  <si>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</si>
  <si>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</si>
  <si>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</si>
  <si>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</si>
  <si>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</si>
  <si>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</si>
  <si>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</si>
  <si>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</si>
  <si>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</si>
  <si>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</si>
  <si>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</si>
  <si>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</si>
  <si>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</si>
  <si>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</si>
  <si>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</si>
  <si>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</si>
  <si>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</si>
  <si>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</si>
  <si>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</si>
  <si>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</si>
  <si>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</si>
  <si>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</si>
  <si>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</si>
  <si>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</si>
  <si>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</si>
  <si>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</si>
  <si>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</si>
  <si>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</si>
  <si>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</si>
  <si>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</si>
  <si>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</si>
  <si>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</si>
  <si>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</si>
  <si>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</si>
  <si>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</si>
  <si>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</si>
  <si>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</si>
  <si>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</si>
  <si>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</si>
  <si>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</si>
  <si>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</si>
  <si>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</si>
  <si>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</si>
  <si>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</si>
  <si>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</si>
  <si>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</si>
  <si>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</si>
  <si>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</si>
  <si>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</si>
  <si>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</si>
  <si>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</si>
  <si>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</si>
  <si>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</si>
  <si>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</si>
  <si>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</si>
  <si>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</si>
  <si>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</si>
  <si>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</si>
  <si>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</si>
  <si>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</si>
  <si>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</si>
  <si>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</si>
  <si>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</si>
  <si>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</si>
  <si>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</si>
  <si>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</si>
  <si>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</si>
  <si>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</si>
  <si>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</si>
  <si>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</si>
  <si>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</si>
  <si>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</si>
  <si>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</si>
  <si>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</si>
  <si>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</si>
  <si>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</si>
  <si>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</si>
  <si>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</si>
  <si>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</si>
  <si>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</si>
  <si>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</si>
  <si>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</si>
  <si>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</si>
  <si>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</si>
  <si>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</si>
  <si>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</si>
  <si>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</si>
  <si>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</si>
  <si>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</si>
  <si>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</si>
  <si>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</si>
  <si>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</si>
  <si>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</si>
  <si>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</si>
  <si>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</si>
  <si>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</si>
  <si>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</si>
  <si>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</si>
  <si>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</si>
  <si>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</si>
  <si>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</si>
  <si>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</si>
  <si>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</si>
  <si>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</si>
  <si>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</si>
  <si>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</si>
  <si>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</si>
  <si>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</si>
  <si>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</si>
  <si>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</si>
  <si>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</si>
  <si>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</si>
  <si>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</si>
  <si>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</si>
  <si>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</si>
  <si>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</si>
  <si>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</si>
  <si>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</si>
  <si>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</si>
  <si>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</si>
  <si>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</si>
  <si>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</si>
  <si>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</si>
  <si>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</si>
  <si>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</si>
  <si>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</si>
  <si>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</si>
  <si>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</si>
  <si>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</si>
  <si>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</si>
  <si>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</si>
  <si>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</si>
  <si>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</si>
  <si>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</si>
  <si>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</si>
  <si>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</si>
  <si>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</si>
  <si>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</si>
  <si>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</si>
  <si>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</si>
  <si>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</si>
  <si>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</si>
  <si>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</si>
  <si>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</si>
  <si>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</si>
  <si>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</si>
  <si>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</si>
  <si>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</si>
  <si>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</si>
  <si>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</si>
  <si>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</si>
  <si>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</si>
  <si>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</si>
  <si>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</si>
  <si>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</si>
  <si>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</si>
  <si>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</si>
  <si>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</si>
  <si>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</si>
  <si>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</si>
  <si>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</si>
  <si>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</si>
  <si>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</si>
  <si>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</si>
  <si>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</si>
  <si>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</si>
  <si>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</si>
  <si>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</si>
  <si>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</si>
  <si>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</si>
  <si>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</si>
  <si>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</si>
  <si>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</si>
  <si>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</si>
  <si>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</si>
  <si>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</si>
  <si>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</si>
  <si>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</si>
  <si>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</si>
  <si>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</si>
  <si>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</si>
  <si>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</si>
  <si>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</si>
  <si>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</si>
  <si>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</si>
  <si>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</si>
  <si>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</si>
  <si>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</si>
  <si>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</si>
  <si>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</si>
  <si>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</si>
  <si>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</si>
  <si>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</si>
  <si>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</si>
  <si>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</si>
  <si>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</si>
  <si>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</si>
  <si>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</si>
  <si>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</si>
  <si>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</si>
  <si>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</si>
  <si>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</si>
  <si>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</si>
  <si>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</si>
  <si>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</si>
  <si>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</si>
  <si>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</si>
  <si>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</si>
  <si>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</si>
  <si>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</si>
  <si>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</si>
  <si>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</si>
  <si>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</si>
  <si>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</si>
  <si>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</si>
  <si>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</si>
  <si>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</si>
  <si>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</si>
  <si>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</si>
  <si>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</si>
  <si>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</si>
  <si>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</si>
  <si>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</si>
  <si>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</si>
  <si>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</si>
  <si>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</si>
  <si>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</si>
  <si>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</si>
  <si>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</si>
  <si>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</si>
  <si>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</si>
  <si>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</si>
  <si>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</si>
  <si>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</si>
  <si>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</si>
  <si>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</si>
  <si>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</si>
  <si>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</si>
  <si>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</si>
  <si>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</si>
  <si>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</si>
  <si>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</si>
  <si>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</si>
  <si>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</si>
  <si>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</si>
  <si>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</si>
  <si>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</si>
  <si>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</si>
  <si>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</si>
  <si>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</si>
  <si>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</si>
  <si>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</si>
  <si>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</si>
  <si>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</si>
  <si>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</si>
  <si>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</si>
  <si>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</si>
  <si>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</si>
  <si>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</si>
  <si>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</si>
  <si>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</si>
  <si>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</si>
  <si>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</si>
  <si>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</si>
  <si>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</si>
  <si>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</si>
  <si>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</si>
  <si>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</si>
  <si>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</si>
  <si>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</si>
  <si>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</si>
  <si>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</si>
  <si>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</si>
  <si>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</si>
  <si>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</si>
  <si>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</si>
  <si>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</si>
  <si>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</si>
  <si>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</si>
  <si>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</si>
  <si>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</si>
  <si>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</si>
  <si>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</si>
  <si>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</si>
  <si>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</si>
  <si>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</si>
  <si>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</si>
  <si>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</si>
  <si>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</si>
  <si>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</si>
  <si>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</si>
  <si>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</si>
  <si>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</si>
  <si>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</si>
  <si>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</si>
  <si>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</si>
  <si>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</si>
  <si>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</si>
  <si>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</si>
  <si>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</si>
  <si>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</si>
  <si>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</si>
  <si>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</si>
  <si>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</si>
  <si>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</si>
  <si>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</si>
  <si>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</si>
  <si>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</si>
  <si>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</si>
  <si>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</si>
  <si>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</si>
  <si>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</si>
  <si>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</si>
  <si>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</si>
  <si>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</si>
  <si>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</si>
  <si>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</si>
  <si>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</si>
  <si>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</si>
  <si>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</si>
  <si>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</si>
  <si>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</si>
  <si>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</si>
  <si>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</si>
  <si>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</si>
  <si>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</si>
  <si>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</si>
  <si>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</si>
  <si>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</si>
  <si>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</si>
  <si>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</si>
  <si>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</si>
  <si>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</si>
  <si>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</si>
  <si>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</si>
  <si>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</si>
  <si>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</si>
  <si>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</si>
  <si>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</si>
  <si>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</si>
  <si>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</si>
  <si>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</si>
  <si>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</si>
  <si>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</si>
  <si>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</si>
  <si>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</si>
  <si>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</si>
  <si>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</si>
  <si>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</si>
  <si>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</si>
  <si>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</si>
  <si>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</si>
  <si>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</si>
  <si>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</si>
  <si>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</si>
  <si>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</si>
  <si>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</si>
  <si>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</si>
  <si>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</si>
  <si>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</si>
  <si>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</si>
  <si>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</si>
  <si>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</si>
  <si>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</si>
  <si>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</si>
  <si>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</si>
  <si>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</si>
  <si>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</si>
  <si>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</si>
  <si>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</si>
  <si>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</si>
  <si>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</si>
  <si>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</si>
  <si>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</si>
  <si>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</si>
  <si>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</si>
  <si>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</si>
  <si>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</si>
  <si>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</si>
  <si>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</si>
  <si>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</si>
  <si>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</si>
  <si>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</si>
  <si>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</si>
  <si>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</si>
  <si>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</si>
  <si>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</si>
  <si>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</si>
  <si>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</si>
  <si>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</si>
  <si>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</si>
  <si>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</si>
  <si>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</si>
  <si>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</si>
  <si>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</si>
  <si>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</si>
  <si>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</si>
  <si>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</si>
  <si>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</si>
  <si>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</si>
  <si>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</si>
  <si>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</si>
  <si>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</si>
  <si>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</si>
  <si>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</si>
  <si>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</si>
  <si>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</si>
  <si>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</si>
  <si>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</si>
  <si>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</si>
  <si>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</si>
  <si>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</si>
  <si>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</si>
  <si>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</si>
  <si>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</si>
  <si>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</si>
  <si>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</si>
  <si>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</si>
  <si>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</si>
  <si>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</si>
  <si>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</si>
  <si>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</si>
  <si>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</si>
  <si>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</si>
  <si>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</si>
  <si>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</si>
  <si>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</si>
  <si>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</si>
  <si>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</si>
  <si>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</si>
  <si>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</si>
  <si>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</si>
  <si>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</si>
  <si>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</si>
  <si>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</si>
  <si>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</si>
  <si>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</si>
  <si>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</si>
  <si>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</si>
  <si>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</si>
  <si>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</si>
  <si>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</si>
  <si>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</si>
  <si>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</si>
  <si>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</si>
  <si>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</si>
  <si>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</si>
  <si>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</si>
  <si>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</si>
  <si>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</si>
  <si>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</si>
  <si>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</si>
  <si>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</si>
  <si>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</si>
  <si>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</si>
  <si>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</si>
  <si>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</si>
  <si>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</si>
  <si>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</si>
  <si>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</si>
  <si>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</si>
  <si>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</si>
  <si>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</si>
  <si>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</si>
  <si>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</si>
  <si>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</si>
  <si>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</si>
  <si>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</si>
  <si>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</si>
  <si>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</si>
  <si>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</si>
  <si>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</si>
  <si>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</si>
  <si>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</si>
  <si>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</si>
  <si>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</si>
  <si>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</si>
  <si>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</si>
  <si>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</si>
  <si>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</si>
  <si>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</si>
  <si>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</si>
  <si>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</si>
  <si>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</si>
  <si>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</si>
  <si>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</si>
  <si>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</si>
  <si>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</si>
  <si>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</si>
  <si>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</si>
  <si>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</si>
  <si>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</si>
  <si>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</si>
  <si>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</si>
  <si>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</si>
  <si>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</si>
  <si>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</si>
  <si>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</si>
  <si>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</si>
  <si>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</si>
  <si>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</si>
  <si>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</si>
  <si>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</si>
  <si>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</si>
  <si>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</si>
  <si>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</si>
  <si>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</si>
  <si>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</si>
  <si>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</si>
  <si>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</si>
  <si>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</si>
  <si>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</si>
  <si>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</si>
  <si>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</si>
  <si>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</si>
  <si>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</si>
  <si>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</si>
  <si>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</si>
  <si>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</si>
  <si>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</si>
  <si>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</si>
  <si>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</si>
  <si>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</si>
  <si>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</si>
  <si>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</si>
  <si>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</si>
  <si>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</si>
  <si>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</si>
  <si>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</si>
  <si>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</si>
  <si>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</si>
  <si>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</si>
  <si>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</si>
  <si>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</si>
  <si>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</si>
  <si>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</si>
  <si>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</si>
  <si>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</si>
  <si>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</si>
  <si>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</si>
  <si>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</si>
  <si>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</si>
  <si>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</si>
  <si>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</si>
  <si>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</si>
  <si>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</si>
  <si>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</si>
  <si>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</si>
  <si>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</si>
  <si>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</si>
  <si>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</si>
  <si>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</si>
  <si>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</si>
  <si>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</si>
  <si>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</si>
  <si>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</si>
  <si>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</si>
  <si>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</si>
  <si>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</si>
  <si>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</si>
  <si>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</si>
  <si>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</si>
  <si>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</si>
  <si>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</si>
  <si>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</si>
  <si>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</si>
  <si>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</si>
  <si>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</si>
  <si>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</si>
  <si>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</si>
  <si>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</si>
  <si>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</si>
  <si>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</si>
  <si>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</si>
  <si>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</si>
  <si>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</si>
  <si>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</si>
  <si>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</si>
  <si>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</si>
  <si>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</si>
  <si>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</si>
  <si>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</si>
  <si>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</si>
  <si>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</si>
  <si>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</si>
  <si>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</si>
  <si>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</si>
  <si>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</si>
  <si>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</si>
  <si>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</si>
  <si>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</si>
  <si>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</si>
  <si>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</si>
  <si>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</si>
  <si>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</si>
  <si>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</si>
  <si>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</si>
  <si>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</si>
  <si>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</si>
  <si>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</si>
  <si>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</si>
  <si>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</si>
  <si>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</si>
  <si>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</si>
  <si>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</si>
  <si>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</si>
  <si>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</si>
  <si>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</si>
  <si>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</si>
  <si>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</si>
  <si>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</si>
  <si>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</si>
  <si>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</si>
  <si>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</si>
  <si>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</si>
  <si>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</si>
  <si>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</si>
  <si>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</si>
  <si>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</si>
  <si>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</si>
  <si>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</si>
  <si>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</si>
  <si>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</si>
  <si>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</si>
  <si>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</si>
  <si>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</si>
  <si>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</si>
  <si>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</si>
  <si>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</si>
  <si>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</si>
  <si>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</si>
  <si>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</si>
  <si>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</si>
  <si>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</si>
  <si>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</si>
  <si>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</si>
  <si>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</si>
  <si>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</si>
  <si>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</si>
  <si>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</si>
  <si>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</si>
  <si>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</si>
  <si>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</si>
  <si>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</si>
  <si>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</si>
  <si>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</si>
  <si>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</si>
  <si>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</si>
  <si>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</si>
  <si>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</si>
  <si>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</si>
  <si>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</si>
  <si>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</si>
  <si>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</si>
  <si>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</si>
  <si>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</si>
  <si>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</si>
  <si>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</si>
  <si>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</si>
  <si>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</si>
  <si>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</si>
  <si>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</si>
  <si>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</si>
  <si>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</si>
  <si>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</si>
  <si>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</si>
  <si>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</si>
  <si>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</si>
  <si>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</si>
  <si>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</si>
  <si>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</si>
  <si>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</si>
  <si>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</si>
  <si>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</si>
  <si>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</si>
  <si>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</si>
  <si>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</si>
  <si>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</si>
  <si>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</si>
  <si>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</si>
  <si>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</si>
  <si>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</si>
  <si>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</si>
  <si>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</si>
  <si>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</si>
  <si>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</si>
  <si>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</si>
  <si>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</si>
  <si>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</si>
  <si>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</si>
  <si>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</si>
  <si>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</si>
  <si>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</si>
  <si>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</si>
  <si>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</si>
  <si>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</si>
  <si>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</si>
  <si>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</si>
  <si>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</si>
  <si>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</si>
  <si>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</si>
  <si>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</si>
  <si>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</si>
  <si>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</si>
  <si>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</si>
  <si>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</si>
  <si>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</si>
  <si>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</si>
  <si>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</si>
  <si>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</si>
  <si>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</si>
  <si>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</si>
  <si>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</si>
  <si>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</si>
  <si>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</si>
  <si>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</si>
  <si>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</si>
  <si>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</si>
  <si>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</si>
  <si>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</si>
  <si>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</si>
  <si>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</si>
  <si>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</si>
  <si>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</si>
  <si>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</si>
  <si>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</si>
  <si>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</si>
  <si>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</si>
  <si>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</si>
  <si>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</si>
  <si>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</si>
  <si>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</si>
  <si>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</si>
  <si>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</si>
  <si>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</si>
  <si>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</si>
  <si>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</si>
  <si>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</si>
  <si>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</si>
  <si>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</si>
  <si>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</si>
  <si>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</si>
  <si>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</si>
  <si>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</si>
  <si>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</si>
  <si>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</si>
  <si>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</si>
  <si>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</si>
  <si>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</si>
  <si>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</si>
  <si>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</si>
  <si>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</si>
  <si>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</si>
  <si>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</si>
  <si>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</si>
  <si>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</si>
  <si>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</si>
  <si>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</si>
  <si>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</si>
  <si>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</si>
  <si>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</si>
  <si>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</si>
  <si>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</si>
  <si>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</si>
  <si>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</si>
  <si>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</si>
  <si>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</si>
  <si>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</si>
  <si>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</si>
  <si>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</si>
  <si>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</si>
  <si>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</si>
  <si>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</si>
  <si>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</si>
  <si>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</si>
  <si>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</si>
  <si>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</si>
  <si>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</si>
  <si>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</si>
  <si>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</si>
  <si>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</si>
  <si>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</si>
  <si>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</si>
  <si>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</si>
  <si>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</si>
  <si>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</si>
  <si>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</si>
  <si>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</si>
  <si>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</si>
  <si>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</si>
  <si>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</si>
  <si>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</si>
  <si>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</si>
  <si>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</si>
  <si>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</si>
  <si>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</si>
  <si>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</si>
  <si>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</si>
  <si>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</si>
  <si>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</si>
  <si>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</si>
  <si>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</si>
  <si>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</si>
  <si>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</si>
  <si>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</si>
  <si>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</si>
  <si>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</si>
  <si>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</si>
  <si>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</si>
  <si>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</si>
  <si>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</si>
  <si>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</si>
  <si>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</si>
  <si>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</si>
  <si>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</si>
  <si>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</si>
  <si>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</si>
  <si>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</si>
  <si>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</si>
  <si>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</si>
  <si>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</si>
  <si>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</si>
  <si>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</si>
  <si>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</si>
  <si>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</si>
  <si>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</si>
  <si>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</si>
  <si>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</si>
  <si>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</si>
  <si>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</si>
  <si>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</si>
  <si>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</si>
  <si>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</si>
  <si>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</si>
  <si>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</si>
  <si>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</si>
  <si>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</si>
  <si>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</si>
  <si>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</si>
  <si>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</si>
  <si>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</si>
  <si>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</si>
  <si>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</si>
  <si>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</si>
  <si>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</si>
  <si>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</si>
  <si>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</si>
  <si>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</si>
  <si>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</si>
  <si>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</si>
  <si>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</si>
  <si>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</si>
  <si>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</si>
  <si>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</si>
  <si>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</si>
  <si>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</si>
  <si>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</si>
  <si>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</si>
  <si>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</si>
  <si>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</si>
  <si>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</si>
  <si>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</si>
  <si>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</si>
  <si>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</si>
  <si>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</si>
  <si>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</si>
  <si>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</si>
  <si>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</si>
  <si>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</si>
  <si>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</si>
  <si>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</si>
  <si>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</si>
  <si>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</si>
  <si>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</si>
  <si>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</si>
  <si>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</si>
  <si>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</si>
  <si>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</si>
  <si>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</si>
  <si>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</si>
  <si>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</si>
  <si>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</si>
  <si>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</si>
  <si>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</si>
  <si>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</si>
  <si>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</si>
  <si>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</si>
  <si>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</si>
  <si>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</si>
  <si>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</si>
  <si>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</si>
  <si>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</si>
  <si>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</si>
  <si>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</si>
  <si>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</si>
  <si>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</si>
  <si>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</si>
  <si>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</si>
  <si>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</si>
  <si>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</si>
  <si>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</si>
  <si>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</si>
  <si>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</si>
  <si>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</si>
  <si>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</si>
  <si>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</si>
  <si>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</si>
  <si>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</si>
  <si>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</si>
  <si>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</si>
  <si>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</si>
  <si>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</si>
  <si>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</si>
  <si>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</si>
  <si>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</si>
  <si>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</si>
  <si>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</si>
  <si>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</si>
  <si>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</si>
  <si>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</si>
  <si>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</si>
  <si>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</si>
  <si>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</si>
  <si>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</si>
  <si>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</si>
  <si>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</si>
  <si>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</si>
  <si>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</si>
  <si>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</si>
  <si>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</si>
  <si>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</si>
  <si>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</si>
  <si>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</si>
  <si>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</si>
  <si>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</si>
  <si>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</si>
  <si>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</si>
  <si>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</si>
  <si>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</si>
  <si>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</si>
  <si>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</si>
  <si>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</si>
  <si>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</si>
  <si>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</si>
  <si>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</si>
  <si>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</si>
  <si>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</si>
  <si>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</si>
  <si>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</si>
  <si>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</si>
  <si>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</si>
  <si>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</si>
  <si>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</si>
  <si>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</si>
  <si>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</si>
  <si>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</si>
  <si>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</si>
  <si>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</si>
  <si>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</si>
  <si>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</si>
  <si>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</si>
  <si>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</si>
  <si>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</si>
  <si>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</si>
  <si>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</si>
  <si>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</si>
  <si>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</si>
  <si>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</si>
  <si>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</si>
  <si>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</si>
  <si>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</si>
  <si>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</si>
  <si>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</si>
  <si>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</si>
  <si>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</si>
  <si>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</si>
  <si>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</si>
  <si>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</si>
  <si>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</si>
  <si>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</si>
  <si>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</si>
  <si>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</si>
  <si>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</si>
  <si>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</si>
  <si>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</si>
  <si>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</si>
  <si>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</si>
  <si>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</si>
  <si>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</si>
  <si>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</si>
  <si>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</si>
  <si>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</si>
  <si>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</si>
  <si>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</si>
  <si>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</si>
  <si>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</si>
  <si>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</si>
  <si>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</si>
  <si>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</si>
  <si>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</si>
  <si>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</si>
  <si>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</si>
  <si>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</si>
  <si>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</si>
  <si>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</si>
  <si>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</si>
  <si>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</si>
  <si>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</si>
  <si>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</si>
  <si>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</si>
  <si>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</si>
  <si>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</si>
  <si>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</si>
  <si>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</si>
  <si>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</si>
  <si>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</si>
  <si>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</si>
  <si>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</si>
  <si>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</si>
  <si>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</si>
  <si>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</si>
  <si>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</si>
  <si>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</si>
  <si>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</si>
  <si>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</si>
  <si>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</si>
  <si>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</si>
  <si>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</si>
  <si>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</si>
  <si>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</si>
  <si>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</si>
  <si>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</si>
  <si>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</si>
  <si>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</si>
  <si>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</si>
  <si>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</si>
  <si>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</si>
  <si>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</si>
  <si>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</si>
  <si>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</si>
  <si>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</si>
  <si>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</si>
  <si>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</si>
  <si>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</si>
  <si>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</si>
  <si>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</si>
  <si>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</si>
  <si>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</si>
  <si>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</si>
  <si>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</si>
  <si>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</si>
  <si>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</si>
  <si>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</si>
  <si>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</si>
  <si>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</si>
  <si>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</si>
  <si>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</si>
  <si>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</si>
  <si>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</si>
  <si>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</si>
  <si>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</si>
  <si>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</si>
  <si>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</si>
  <si>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</si>
  <si>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</si>
  <si>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</si>
  <si>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</si>
  <si>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</si>
  <si>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</si>
  <si>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</si>
  <si>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</si>
  <si>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</si>
  <si>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</si>
  <si>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</si>
  <si>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</si>
  <si>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</si>
  <si>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</si>
  <si>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</si>
  <si>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</si>
  <si>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</si>
  <si>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</si>
  <si>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</si>
  <si>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</si>
  <si>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</si>
  <si>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</si>
  <si>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</si>
  <si>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</si>
  <si>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</si>
  <si>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</si>
  <si>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</si>
  <si>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</si>
  <si>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</si>
  <si>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</si>
  <si>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</si>
  <si>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</si>
  <si>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</si>
  <si>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</si>
  <si>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</si>
  <si>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</si>
  <si>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</si>
  <si>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</si>
  <si>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</si>
  <si>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</si>
  <si>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</si>
  <si>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</si>
  <si>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</si>
  <si>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</si>
  <si>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</si>
  <si>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</si>
  <si>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</si>
  <si>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</si>
  <si>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</si>
  <si>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</si>
  <si>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</si>
  <si>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</si>
  <si>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</si>
  <si>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</si>
  <si>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</si>
  <si>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</si>
  <si>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</si>
  <si>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</si>
  <si>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</si>
  <si>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</si>
  <si>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</si>
  <si>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</si>
  <si>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</si>
  <si>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</si>
  <si>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</si>
  <si>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</si>
  <si>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</si>
  <si>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</si>
  <si>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</si>
  <si>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</si>
  <si>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</si>
  <si>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</si>
  <si>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</si>
  <si>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</si>
  <si>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</si>
  <si>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</si>
  <si>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</si>
  <si>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</si>
  <si>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</si>
  <si>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</si>
  <si>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</si>
  <si>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</si>
  <si>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</si>
  <si>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</si>
  <si>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</si>
  <si>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</si>
  <si>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</si>
  <si>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</si>
  <si>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</si>
  <si>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</si>
  <si>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</si>
  <si>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</si>
  <si>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</si>
  <si>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</si>
  <si>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</si>
  <si>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</si>
  <si>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</si>
  <si>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</si>
  <si>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</si>
  <si>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</si>
  <si>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</si>
  <si>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</si>
  <si>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</si>
  <si>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</si>
  <si>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</si>
  <si>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</si>
  <si>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</si>
  <si>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</si>
  <si>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</si>
  <si>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</si>
  <si>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</si>
  <si>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</si>
  <si>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</si>
  <si>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</si>
  <si>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</si>
  <si>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</si>
  <si>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</si>
  <si>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</si>
  <si>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</si>
  <si>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</si>
  <si>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</si>
  <si>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</si>
  <si>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</si>
  <si>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</si>
  <si>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</si>
  <si>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</si>
  <si>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</si>
  <si>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</si>
  <si>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</si>
  <si>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</si>
  <si>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</si>
  <si>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</si>
  <si>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</si>
  <si>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</si>
  <si>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</si>
  <si>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</si>
  <si>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</si>
  <si>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</si>
  <si>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</si>
  <si>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</si>
  <si>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</si>
  <si>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</si>
  <si>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</si>
  <si>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</si>
  <si>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</si>
  <si>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</si>
  <si>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</si>
  <si>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</si>
  <si>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</si>
  <si>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</si>
  <si>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</si>
  <si>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</si>
  <si>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</si>
  <si>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</si>
  <si>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</si>
  <si>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</si>
  <si>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</si>
  <si>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</si>
  <si>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</si>
  <si>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</si>
  <si>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</si>
  <si>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</si>
  <si>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</si>
  <si>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</si>
  <si>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</si>
  <si>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</si>
  <si>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</si>
  <si>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</si>
  <si>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</si>
  <si>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</si>
  <si>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</si>
  <si>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</si>
  <si>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</si>
  <si>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</si>
  <si>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</si>
  <si>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</si>
  <si>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</si>
  <si>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</si>
  <si>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</si>
  <si>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</si>
  <si>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</si>
  <si>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</si>
  <si>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</si>
  <si>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</si>
  <si>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</si>
  <si>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</si>
  <si>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</si>
  <si>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</si>
  <si>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</si>
  <si>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</si>
  <si>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</si>
  <si>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</si>
  <si>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</si>
  <si>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</si>
  <si>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</si>
  <si>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</si>
  <si>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</si>
  <si>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</si>
  <si>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</si>
  <si>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</si>
  <si>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</si>
  <si>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</si>
  <si>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</si>
  <si>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</si>
  <si>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</si>
  <si>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</si>
  <si>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</si>
  <si>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</si>
  <si>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</si>
  <si>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</si>
  <si>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</si>
  <si>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</si>
  <si>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</si>
  <si>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</si>
  <si>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</si>
  <si>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</si>
  <si>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</si>
  <si>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</si>
  <si>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</si>
  <si>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</si>
  <si>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</si>
  <si>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</si>
  <si>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</si>
  <si>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</si>
  <si>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</si>
  <si>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</si>
  <si>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</si>
  <si>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</si>
  <si>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</si>
  <si>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</si>
  <si>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</si>
  <si>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</si>
  <si>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</si>
  <si>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</si>
  <si>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</si>
  <si>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</si>
  <si>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</si>
  <si>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</si>
  <si>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</si>
  <si>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</si>
  <si>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</si>
  <si>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</si>
  <si>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</si>
  <si>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</si>
  <si>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</si>
  <si>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</si>
  <si>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</si>
  <si>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</si>
  <si>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</si>
  <si>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</si>
  <si>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</si>
  <si>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</si>
  <si>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</si>
  <si>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</si>
  <si>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</si>
  <si>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</si>
  <si>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</si>
  <si>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</si>
  <si>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</si>
  <si>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</si>
  <si>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</si>
  <si>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</si>
  <si>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</si>
  <si>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</si>
  <si>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</si>
  <si>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</si>
  <si>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</si>
  <si>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</si>
  <si>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</si>
  <si>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</si>
  <si>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</si>
  <si>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</si>
  <si>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</si>
  <si>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</si>
  <si>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</si>
  <si>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</si>
  <si>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</si>
  <si>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</si>
  <si>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</si>
  <si>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</si>
  <si>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</si>
  <si>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</si>
  <si>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</si>
  <si>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</si>
  <si>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</si>
  <si>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</si>
  <si>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</si>
  <si>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</si>
  <si>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</si>
  <si>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</si>
  <si>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</si>
  <si>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</si>
  <si>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</si>
  <si>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</si>
  <si>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</si>
  <si>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</si>
  <si>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</si>
  <si>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</si>
  <si>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</si>
  <si>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</si>
  <si>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</si>
  <si>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</si>
  <si>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</si>
  <si>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</si>
  <si>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</si>
  <si>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</si>
  <si>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</si>
  <si>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</si>
  <si>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</si>
  <si>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</si>
  <si>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</si>
  <si>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</si>
  <si>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</si>
  <si>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</si>
  <si>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</si>
  <si>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</si>
  <si>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</si>
  <si>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</si>
  <si>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</si>
  <si>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</si>
  <si>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</si>
  <si>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</si>
  <si>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</si>
  <si>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</si>
  <si>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</si>
  <si>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</si>
  <si>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</si>
  <si>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</si>
  <si>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</si>
  <si>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</si>
  <si>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</si>
  <si>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</si>
  <si>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</si>
  <si>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</si>
  <si>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</si>
  <si>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</si>
  <si>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</si>
  <si>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</si>
  <si>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</si>
  <si>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</si>
  <si>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</si>
  <si>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</si>
  <si>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</si>
  <si>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</si>
  <si>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</si>
  <si>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</si>
  <si>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</si>
  <si>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</si>
  <si>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</si>
  <si>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</si>
  <si>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</si>
  <si>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</si>
  <si>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</si>
  <si>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</si>
  <si>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</si>
  <si>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</si>
  <si>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</si>
  <si>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</si>
  <si>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</si>
  <si>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</si>
  <si>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</si>
  <si>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</si>
  <si>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</si>
  <si>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</si>
  <si>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</si>
  <si>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</si>
  <si>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</si>
  <si>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</si>
  <si>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</si>
  <si>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</si>
  <si>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</si>
  <si>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</si>
  <si>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</si>
  <si>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</si>
  <si>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</si>
  <si>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</si>
  <si>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</si>
  <si>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</si>
  <si>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</si>
  <si>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</si>
  <si>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</si>
  <si>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</si>
  <si>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</si>
  <si>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</si>
  <si>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</si>
  <si>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</si>
  <si>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</si>
  <si>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</si>
  <si>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</si>
  <si>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</si>
  <si>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</si>
  <si>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</si>
  <si>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</si>
  <si>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</si>
  <si>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</si>
  <si>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</si>
  <si>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</si>
  <si>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</si>
  <si>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</si>
  <si>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</si>
  <si>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</si>
  <si>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</si>
  <si>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</si>
  <si>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</si>
  <si>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</si>
  <si>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</si>
  <si>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</si>
  <si>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</si>
  <si>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</si>
  <si>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</si>
  <si>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</si>
  <si>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</si>
  <si>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</si>
  <si>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</si>
  <si>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</si>
  <si>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</si>
  <si>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</si>
  <si>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</si>
  <si>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</si>
  <si>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</si>
  <si>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</si>
  <si>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</si>
  <si>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</si>
  <si>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</si>
  <si>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</si>
  <si>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</si>
  <si>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</si>
  <si>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</si>
  <si>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</si>
  <si>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</si>
  <si>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</si>
  <si>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</si>
  <si>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</si>
  <si>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</si>
  <si>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</si>
  <si>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</si>
  <si>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</si>
  <si>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</si>
  <si>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</si>
  <si>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</si>
  <si>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</si>
  <si>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</si>
  <si>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</si>
  <si>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</si>
  <si>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</si>
  <si>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</si>
  <si>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</si>
  <si>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</si>
  <si>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</si>
  <si>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</si>
  <si>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</si>
  <si>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</si>
  <si>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</si>
  <si>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</si>
  <si>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</si>
  <si>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</si>
  <si>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</si>
  <si>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</si>
  <si>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</si>
  <si>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</si>
  <si>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</si>
  <si>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</si>
  <si>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</si>
  <si>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</si>
  <si>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</si>
  <si>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</si>
  <si>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</si>
  <si>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</si>
  <si>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</si>
  <si>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</si>
  <si>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</si>
  <si>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</si>
  <si>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</si>
  <si>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</si>
  <si>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</si>
  <si>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</si>
  <si>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</si>
  <si>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</si>
  <si>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</si>
  <si>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</si>
  <si>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</si>
  <si>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</si>
  <si>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</si>
  <si>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</si>
  <si>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</si>
  <si>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</si>
  <si>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</si>
  <si>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</si>
  <si>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</si>
  <si>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</si>
  <si>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</si>
  <si>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</si>
  <si>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</si>
  <si>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</si>
  <si>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</si>
  <si>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</si>
  <si>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</si>
  <si>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</si>
  <si>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</si>
  <si>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</si>
  <si>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</si>
  <si>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</si>
  <si>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</si>
  <si>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</si>
  <si>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</si>
  <si>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</si>
  <si>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</si>
  <si>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</si>
  <si>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</si>
  <si>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</si>
  <si>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</si>
  <si>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</si>
  <si>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</si>
  <si>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</si>
  <si>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</si>
  <si>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</si>
  <si>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</si>
  <si>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</si>
  <si>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</si>
  <si>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</si>
  <si>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</si>
  <si>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</si>
  <si>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</si>
  <si>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</si>
  <si>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</si>
  <si>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</si>
  <si>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</si>
  <si>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</si>
  <si>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</si>
  <si>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</si>
  <si>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</si>
  <si>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</si>
  <si>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</si>
  <si>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</si>
  <si>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</si>
  <si>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</si>
  <si>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</si>
  <si>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</si>
  <si>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</si>
  <si>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</si>
  <si>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</si>
  <si>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</si>
  <si>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</si>
  <si>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</si>
  <si>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</si>
  <si>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</si>
  <si>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</si>
  <si>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</si>
  <si>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</si>
  <si>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</si>
  <si>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</si>
  <si>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</si>
  <si>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</si>
  <si>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</si>
  <si>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</si>
  <si>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</si>
  <si>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</si>
  <si>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</si>
  <si>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</si>
  <si>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</si>
  <si>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</si>
  <si>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</si>
  <si>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</si>
  <si>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</si>
  <si>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</si>
  <si>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</si>
  <si>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</si>
  <si>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</si>
  <si>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</si>
  <si>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</si>
  <si>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</si>
  <si>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</si>
  <si>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</si>
  <si>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</si>
  <si>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</si>
  <si>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</si>
  <si>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</si>
  <si>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</si>
  <si>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</si>
  <si>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</si>
  <si>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</si>
  <si>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</si>
  <si>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</si>
  <si>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</si>
  <si>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</si>
  <si>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</si>
  <si>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</si>
  <si>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</si>
  <si>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</si>
  <si>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</si>
  <si>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</si>
  <si>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</si>
  <si>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</si>
  <si>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</si>
  <si>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</si>
  <si>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</si>
  <si>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</si>
  <si>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</si>
  <si>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</si>
  <si>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</si>
  <si>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</si>
  <si>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</si>
  <si>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</si>
  <si>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</si>
  <si>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</si>
  <si>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</si>
  <si>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</si>
  <si>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</si>
  <si>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</si>
  <si>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</si>
  <si>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</si>
  <si>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</si>
  <si>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</si>
  <si>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</si>
  <si>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</si>
  <si>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</si>
  <si>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</si>
  <si>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</si>
  <si>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</si>
  <si>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</si>
  <si>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</si>
  <si>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</si>
  <si>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</si>
  <si>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</si>
  <si>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</si>
  <si>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</si>
  <si>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</si>
  <si>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</si>
  <si>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</si>
  <si>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</si>
  <si>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</si>
  <si>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</si>
  <si>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</si>
  <si>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</si>
  <si>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</si>
  <si>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</si>
  <si>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</si>
  <si>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</si>
  <si>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</si>
  <si>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</si>
  <si>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</si>
  <si>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</si>
  <si>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</si>
  <si>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</si>
  <si>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</si>
  <si>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</si>
  <si>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</si>
  <si>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</si>
  <si>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</si>
  <si>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</si>
  <si>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</si>
  <si>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</si>
  <si>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</si>
  <si>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</si>
  <si>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</si>
  <si>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</si>
  <si>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</si>
  <si>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</si>
  <si>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</si>
  <si>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</si>
  <si>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</si>
  <si>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</si>
  <si>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</si>
  <si>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</si>
  <si>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</si>
  <si>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</si>
  <si>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</si>
  <si>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</si>
  <si>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</si>
  <si>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</si>
  <si>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</si>
  <si>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</si>
  <si>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</si>
  <si>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</si>
  <si>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</si>
  <si>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</si>
  <si>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</si>
  <si>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</si>
  <si>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</si>
  <si>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</si>
  <si>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</si>
  <si>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</si>
  <si>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</si>
  <si>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</si>
  <si>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</si>
  <si>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</si>
  <si>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</si>
  <si>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</si>
  <si>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</si>
  <si>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</si>
  <si>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</si>
  <si>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</si>
  <si>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</si>
  <si>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</si>
  <si>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</si>
  <si>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</si>
  <si>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</si>
  <si>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</si>
  <si>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</si>
  <si>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</si>
  <si>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</si>
  <si>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</si>
  <si>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</si>
  <si>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</si>
  <si>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</si>
  <si>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</si>
  <si>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</si>
  <si>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</si>
  <si>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</si>
  <si>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</si>
  <si>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</si>
  <si>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</si>
  <si>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</si>
  <si>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</si>
  <si>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</si>
  <si>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</si>
  <si>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</si>
  <si>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</si>
  <si>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</si>
  <si>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</si>
  <si>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</si>
  <si>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</si>
  <si>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</si>
  <si>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</si>
  <si>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</si>
  <si>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</si>
  <si>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</si>
  <si>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</si>
  <si>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</si>
  <si>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</si>
  <si>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</si>
  <si>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</si>
  <si>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</si>
  <si>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</si>
  <si>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</si>
  <si>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</si>
  <si>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</si>
  <si>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</si>
  <si>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</si>
  <si>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</si>
  <si>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</si>
  <si>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</si>
  <si>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</si>
  <si>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</si>
  <si>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</si>
  <si>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</si>
  <si>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</si>
  <si>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</si>
  <si>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</si>
  <si>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</si>
  <si>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</si>
  <si>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</si>
  <si>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</si>
  <si>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</si>
  <si>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</si>
  <si>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</si>
  <si>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</si>
  <si>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</si>
  <si>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</si>
  <si>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</si>
  <si>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</si>
  <si>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</si>
  <si>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</si>
  <si>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</si>
  <si>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</si>
  <si>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</si>
  <si>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</si>
  <si>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</si>
  <si>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</si>
  <si>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</si>
  <si>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</si>
  <si>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</si>
  <si>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</si>
  <si>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</si>
  <si>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</si>
  <si>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</si>
  <si>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</si>
  <si>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</si>
  <si>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</si>
  <si>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</si>
  <si>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</si>
  <si>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</si>
  <si>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</si>
  <si>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</si>
  <si>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</si>
  <si>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</si>
  <si>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</si>
  <si>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</si>
  <si>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</si>
  <si>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</si>
  <si>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</si>
  <si>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</si>
  <si>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</si>
  <si>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</si>
  <si>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</si>
  <si>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</si>
  <si>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</si>
  <si>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</si>
  <si>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</si>
  <si>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</si>
  <si>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</si>
  <si>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</si>
  <si>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</si>
  <si>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</si>
  <si>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</si>
  <si>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</si>
  <si>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</si>
  <si>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</si>
  <si>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</si>
  <si>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</si>
  <si>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</si>
  <si>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</si>
  <si>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</si>
  <si>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</si>
  <si>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</si>
  <si>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</si>
  <si>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</si>
  <si>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</si>
  <si>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</si>
  <si>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</si>
  <si>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</si>
  <si>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</si>
  <si>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</si>
  <si>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</si>
  <si>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</si>
  <si>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</si>
  <si>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</si>
  <si>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</si>
  <si>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</si>
  <si>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</si>
  <si>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</si>
  <si>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</si>
  <si>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</si>
  <si>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</si>
  <si>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</si>
  <si>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</si>
  <si>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</si>
  <si>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</si>
  <si>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</si>
  <si>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</si>
  <si>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</si>
  <si>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</si>
  <si>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</si>
  <si>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</si>
  <si>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</si>
  <si>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</si>
  <si>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</si>
  <si>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</si>
  <si>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</si>
  <si>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</si>
  <si>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</si>
  <si>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</si>
  <si>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</si>
  <si>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</si>
  <si>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</si>
  <si>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</si>
  <si>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</si>
  <si>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</si>
  <si>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</si>
  <si>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</si>
  <si>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</si>
  <si>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</si>
  <si>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</si>
  <si>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</si>
  <si>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</si>
  <si>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</si>
  <si>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</si>
  <si>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</si>
  <si>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</si>
  <si>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</si>
  <si>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</si>
  <si>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</si>
  <si>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</si>
  <si>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</si>
  <si>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</si>
  <si>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</si>
  <si>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</si>
  <si>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</si>
  <si>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</si>
  <si>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</si>
  <si>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</si>
  <si>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</si>
  <si>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</si>
  <si>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</si>
  <si>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</si>
  <si>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</si>
  <si>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</si>
  <si>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</si>
  <si>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</si>
  <si>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</si>
  <si>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</si>
  <si>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</si>
  <si>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</si>
  <si>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</si>
  <si>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</si>
  <si>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</si>
  <si>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</si>
  <si>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</si>
  <si>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</si>
  <si>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</si>
  <si>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</si>
  <si>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</si>
  <si>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</si>
  <si>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</si>
  <si>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</si>
  <si>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</si>
  <si>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</si>
  <si>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</si>
  <si>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</si>
  <si>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</si>
  <si>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</si>
  <si>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</si>
  <si>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</si>
  <si>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</si>
  <si>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</si>
  <si>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</si>
  <si>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</si>
  <si>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</si>
  <si>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</si>
  <si>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</si>
  <si>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</si>
  <si>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</si>
  <si>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</si>
  <si>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</si>
  <si>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</si>
  <si>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</si>
  <si>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</si>
  <si>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</si>
  <si>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</si>
  <si>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</si>
  <si>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</si>
  <si>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</si>
  <si>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</si>
  <si>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</si>
  <si>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</si>
  <si>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</si>
  <si>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</si>
  <si>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</si>
  <si>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</si>
  <si>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</si>
  <si>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</si>
  <si>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</si>
  <si>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</si>
  <si>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</si>
  <si>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</si>
  <si>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</si>
  <si>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</si>
  <si>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</si>
  <si>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</si>
  <si>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</si>
  <si>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</si>
  <si>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</si>
  <si>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</si>
  <si>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</si>
  <si>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</si>
  <si>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</si>
  <si>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</si>
  <si>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</si>
  <si>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</si>
  <si>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</si>
  <si>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</si>
  <si>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</si>
  <si>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</si>
  <si>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</si>
  <si>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</si>
  <si>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</si>
  <si>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</si>
  <si>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</si>
  <si>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</si>
  <si>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</si>
  <si>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</si>
  <si>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</si>
  <si>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</si>
  <si>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</si>
  <si>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</si>
  <si>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</si>
  <si>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</si>
  <si>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</si>
  <si>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</si>
  <si>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</si>
  <si>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</si>
  <si>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</si>
  <si>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</si>
  <si>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</si>
  <si>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</si>
  <si>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</si>
  <si>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</si>
  <si>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</si>
  <si>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</si>
  <si>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</si>
  <si>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</si>
  <si>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</si>
  <si>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</si>
  <si>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</si>
  <si>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</si>
  <si>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</si>
  <si>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</si>
  <si>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</si>
  <si>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</si>
  <si>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</si>
  <si>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</si>
  <si>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</si>
  <si>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</si>
  <si>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</si>
  <si>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</si>
  <si>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</si>
  <si>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</si>
  <si>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</si>
  <si>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</si>
  <si>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</si>
  <si>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</si>
  <si>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</si>
  <si>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</si>
  <si>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</si>
  <si>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</si>
  <si>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</si>
  <si>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</si>
  <si>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</si>
  <si>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</si>
  <si>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</si>
  <si>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</si>
  <si>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</si>
  <si>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</si>
  <si>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</si>
  <si>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</si>
  <si>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</si>
  <si>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</si>
  <si>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</si>
  <si>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</si>
  <si>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</si>
  <si>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</si>
  <si>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</si>
  <si>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</si>
  <si>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</si>
  <si>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</si>
  <si>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</si>
  <si>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</si>
  <si>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</si>
  <si>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</si>
  <si>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</si>
  <si>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</si>
  <si>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</si>
  <si>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</si>
  <si>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</si>
  <si>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</si>
  <si>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</si>
  <si>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</si>
  <si>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</si>
  <si>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</si>
  <si>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</si>
  <si>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</si>
  <si>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</si>
  <si>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</si>
  <si>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</si>
  <si>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</si>
  <si>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</si>
  <si>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</si>
  <si>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</si>
  <si>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</si>
  <si>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</si>
  <si>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</si>
  <si>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</si>
  <si>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</si>
  <si>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</si>
  <si>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</si>
  <si>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</si>
  <si>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</si>
  <si>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</si>
  <si>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</si>
  <si>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</si>
  <si>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</si>
  <si>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</si>
  <si>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</si>
  <si>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</si>
  <si>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</si>
  <si>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</si>
  <si>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</si>
  <si>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</si>
  <si>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</si>
  <si>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</si>
  <si>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</si>
  <si>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</si>
  <si>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</si>
  <si>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</si>
  <si>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</si>
  <si>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</si>
  <si>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</si>
  <si>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</si>
  <si>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</si>
  <si>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</si>
  <si>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</si>
  <si>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</si>
  <si>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</si>
  <si>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</si>
  <si>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</si>
  <si>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</si>
  <si>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</si>
  <si>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</si>
  <si>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</si>
  <si>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</si>
  <si>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</si>
  <si>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</si>
  <si>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</si>
  <si>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</si>
  <si>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</si>
  <si>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</si>
  <si>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</si>
  <si>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</si>
  <si>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</si>
  <si>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</si>
  <si>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</si>
  <si>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</si>
  <si>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</si>
  <si>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</si>
  <si>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</si>
  <si>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</si>
  <si>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</si>
  <si>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</si>
  <si>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</si>
  <si>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</si>
  <si>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</si>
  <si>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</si>
  <si>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</si>
  <si>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</si>
  <si>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</si>
  <si>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</si>
  <si>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</si>
  <si>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</si>
  <si>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</si>
  <si>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</si>
  <si>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</si>
  <si>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</si>
  <si>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</si>
  <si>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</si>
  <si>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</si>
  <si>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</si>
  <si>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</si>
  <si>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</si>
  <si>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</si>
  <si>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</si>
  <si>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</si>
  <si>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</si>
  <si>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</si>
  <si>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</si>
  <si>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</si>
  <si>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</si>
  <si>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</si>
  <si>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</si>
  <si>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</si>
  <si>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</si>
  <si>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</si>
  <si>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</si>
  <si>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</si>
  <si>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</si>
  <si>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</si>
  <si>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</si>
  <si>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</si>
  <si>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</si>
  <si>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</si>
  <si>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</si>
  <si>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</si>
  <si>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</si>
  <si>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</si>
  <si>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</si>
  <si>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</si>
  <si>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</si>
  <si>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</si>
  <si>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</si>
  <si>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</si>
  <si>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</si>
  <si>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</si>
  <si>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</si>
  <si>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</si>
  <si>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</si>
  <si>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</si>
  <si>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</si>
  <si>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</si>
  <si>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</si>
  <si>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</si>
  <si>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</si>
  <si>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</si>
  <si>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</si>
  <si>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</si>
  <si>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</si>
  <si>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</si>
  <si>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</si>
  <si>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</si>
  <si>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</si>
  <si>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</si>
  <si>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</si>
  <si>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</si>
  <si>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</si>
  <si>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</si>
  <si>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</si>
  <si>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</si>
  <si>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</si>
  <si>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</si>
  <si>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</si>
  <si>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</si>
  <si>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</si>
  <si>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</si>
  <si>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</si>
  <si>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</si>
  <si>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</si>
  <si>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</si>
  <si>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</si>
  <si>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</si>
  <si>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</si>
  <si>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</si>
  <si>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</si>
  <si>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</si>
  <si>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</si>
  <si>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</si>
  <si>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</si>
  <si>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</si>
  <si>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</si>
  <si>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</si>
  <si>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</si>
  <si>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</si>
  <si>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</si>
  <si>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</si>
  <si>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</si>
  <si>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</si>
  <si>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</si>
  <si>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</si>
  <si>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</si>
  <si>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</si>
  <si>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</si>
  <si>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</si>
  <si>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</si>
  <si>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</si>
  <si>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</si>
  <si>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</si>
  <si>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</si>
  <si>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</si>
  <si>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</si>
  <si>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</si>
  <si>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</si>
  <si>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</si>
  <si>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</si>
  <si>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</si>
  <si>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</si>
  <si>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</si>
  <si>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</si>
  <si>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</si>
  <si>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</si>
  <si>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</si>
  <si>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</si>
  <si>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</si>
  <si>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</si>
  <si>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</si>
  <si>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</si>
  <si>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</si>
  <si>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</si>
  <si>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</si>
  <si>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</si>
  <si>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</si>
  <si>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</si>
  <si>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</si>
  <si>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</si>
  <si>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</si>
  <si>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</si>
  <si>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</si>
  <si>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</si>
  <si>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</si>
  <si>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</si>
  <si>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</si>
  <si>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</si>
  <si>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</si>
  <si>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</si>
  <si>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</si>
  <si>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</si>
  <si>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</si>
  <si>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</si>
  <si>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</si>
  <si>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</si>
  <si>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</si>
  <si>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</si>
  <si>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</si>
  <si>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</si>
  <si>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</si>
  <si>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</si>
  <si>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</si>
  <si>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</si>
  <si>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</si>
  <si>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</si>
  <si>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</si>
  <si>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</si>
  <si>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</si>
  <si>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</si>
  <si>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</si>
  <si>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</si>
  <si>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</si>
  <si>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</si>
  <si>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</si>
  <si>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</si>
  <si>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</si>
  <si>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</si>
  <si>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</si>
  <si>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</si>
  <si>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</si>
  <si>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</si>
  <si>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</si>
  <si>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</si>
  <si>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</si>
  <si>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</si>
  <si>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</si>
  <si>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</si>
  <si>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</si>
  <si>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</si>
  <si>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</si>
  <si>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</si>
  <si>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</si>
  <si>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</si>
  <si>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</si>
  <si>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</si>
  <si>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</si>
  <si>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</si>
  <si>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</si>
  <si>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</si>
  <si>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</si>
  <si>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</si>
  <si>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</si>
  <si>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</si>
  <si>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</si>
  <si>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</si>
  <si>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</si>
  <si>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</si>
  <si>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</si>
  <si>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</si>
  <si>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</si>
  <si>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</si>
  <si>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</si>
  <si>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</si>
  <si>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</si>
  <si>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</si>
  <si>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</si>
  <si>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</si>
  <si>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</si>
  <si>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</si>
  <si>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</si>
  <si>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</si>
  <si>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</si>
  <si>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</si>
  <si>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</si>
  <si>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</si>
  <si>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</si>
  <si>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</si>
  <si>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</si>
  <si>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</si>
  <si>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</si>
  <si>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</si>
  <si>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</si>
  <si>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</si>
  <si>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</si>
  <si>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</si>
  <si>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</si>
  <si>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</si>
  <si>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</si>
  <si>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</si>
  <si>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</si>
  <si>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</si>
  <si>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</si>
  <si>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</si>
  <si>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</si>
  <si>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</si>
  <si>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</si>
  <si>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</si>
  <si>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</si>
  <si>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</si>
  <si>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</si>
  <si>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</si>
  <si>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</si>
  <si>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</si>
  <si>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</si>
  <si>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</si>
  <si>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</si>
  <si>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</si>
  <si>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</si>
  <si>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</si>
  <si>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</si>
  <si>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</si>
  <si>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</si>
  <si>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</si>
  <si>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</si>
  <si>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</si>
  <si>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</si>
  <si>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</si>
  <si>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</si>
  <si>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</si>
  <si>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</si>
  <si>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</si>
  <si>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</si>
  <si>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</si>
  <si>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</si>
  <si>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</si>
  <si>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</si>
  <si>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</si>
  <si>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</si>
  <si>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</si>
  <si>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</si>
  <si>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</si>
  <si>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</si>
  <si>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</si>
  <si>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</si>
  <si>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</si>
  <si>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</si>
  <si>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</si>
  <si>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</si>
  <si>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</si>
  <si>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</si>
  <si>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</si>
  <si>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</si>
  <si>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</si>
  <si>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</si>
  <si>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</si>
  <si>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</si>
  <si>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</si>
  <si>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</si>
  <si>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</si>
  <si>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</si>
  <si>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</si>
  <si>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</si>
  <si>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</si>
  <si>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</si>
  <si>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</si>
  <si>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</si>
  <si>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</si>
  <si>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</si>
  <si>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</si>
  <si>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</si>
  <si>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</si>
  <si>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</si>
  <si>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</si>
  <si>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</si>
  <si>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</si>
  <si>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</si>
  <si>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</si>
  <si>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</si>
  <si>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</si>
  <si>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</si>
  <si>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</si>
  <si>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</si>
  <si>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</si>
  <si>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</si>
  <si>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</si>
  <si>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</si>
  <si>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</si>
  <si>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</si>
  <si>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</si>
  <si>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</si>
  <si>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</si>
  <si>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</si>
  <si>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</si>
  <si>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</si>
  <si>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</si>
  <si>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</si>
  <si>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</si>
  <si>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</si>
  <si>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</si>
  <si>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</si>
  <si>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</si>
  <si>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</si>
  <si>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</si>
  <si>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</si>
  <si>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</si>
  <si>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</si>
  <si>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</si>
  <si>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</si>
  <si>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</si>
  <si>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</si>
  <si>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</si>
  <si>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</si>
  <si>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</si>
  <si>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</si>
  <si>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</si>
  <si>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</si>
  <si>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</si>
  <si>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</si>
  <si>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</si>
  <si>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</si>
  <si>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</si>
  <si>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</si>
  <si>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</si>
  <si>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</si>
  <si>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</si>
  <si>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</si>
  <si>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</si>
  <si>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</si>
  <si>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</si>
  <si>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</si>
  <si>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</si>
  <si>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</si>
  <si>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</si>
  <si>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</si>
  <si>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</si>
  <si>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</si>
  <si>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</si>
  <si>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</si>
  <si>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</si>
  <si>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</si>
  <si>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</si>
  <si>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</si>
  <si>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</si>
  <si>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</si>
  <si>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</si>
  <si>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</si>
  <si>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</si>
  <si>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</si>
  <si>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</si>
  <si>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</si>
  <si>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</si>
  <si>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</si>
  <si>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</si>
  <si>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</si>
  <si>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</si>
  <si>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</si>
  <si>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</si>
  <si>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</si>
  <si>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</si>
  <si>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</si>
  <si>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</si>
  <si>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</si>
  <si>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</si>
  <si>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</si>
  <si>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</si>
  <si>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</si>
  <si>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</si>
  <si>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</si>
  <si>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</si>
  <si>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</si>
  <si>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</si>
  <si>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</si>
  <si>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</si>
  <si>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</si>
  <si>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</si>
  <si>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</si>
  <si>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</si>
  <si>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</si>
  <si>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</si>
  <si>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</si>
  <si>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</si>
  <si>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</si>
  <si>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</si>
  <si>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</si>
  <si>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</si>
  <si>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</si>
  <si>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</si>
  <si>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</si>
  <si>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</si>
  <si>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</si>
  <si>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</si>
  <si>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</si>
  <si>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</si>
  <si>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</si>
  <si>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</si>
  <si>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</si>
  <si>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</si>
  <si>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</si>
  <si>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</si>
  <si>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</si>
  <si>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</si>
  <si>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</si>
  <si>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</si>
  <si>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</si>
  <si>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</si>
  <si>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</si>
  <si>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</si>
  <si>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</si>
  <si>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</si>
  <si>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</si>
  <si>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</si>
  <si>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</si>
  <si>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</si>
  <si>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</si>
  <si>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</si>
  <si>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</si>
  <si>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</si>
  <si>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</si>
  <si>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</si>
  <si>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</si>
  <si>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</si>
  <si>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</si>
  <si>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</si>
  <si>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</si>
  <si>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</si>
  <si>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</si>
  <si>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</si>
  <si>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</si>
  <si>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</si>
  <si>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</si>
  <si>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</si>
  <si>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</si>
  <si>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</si>
  <si>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</si>
  <si>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</si>
  <si>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</si>
  <si>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</si>
  <si>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</si>
  <si>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</si>
  <si>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</si>
  <si>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</si>
  <si>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</si>
  <si>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</si>
  <si>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</si>
  <si>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</si>
  <si>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</si>
  <si>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</si>
  <si>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</si>
  <si>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</si>
  <si>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</si>
  <si>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</si>
  <si>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</si>
  <si>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</si>
  <si>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</si>
  <si>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</si>
  <si>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</si>
  <si>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</si>
  <si>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</si>
  <si>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</si>
  <si>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</si>
  <si>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</si>
  <si>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</si>
  <si>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</si>
  <si>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</si>
  <si>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</si>
  <si>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</si>
  <si>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</si>
  <si>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</si>
  <si>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</si>
  <si>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</si>
  <si>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</si>
  <si>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</si>
  <si>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</si>
  <si>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</si>
  <si>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</si>
  <si>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</si>
  <si>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</si>
  <si>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</si>
  <si>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</si>
  <si>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</si>
  <si>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</si>
  <si>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</si>
  <si>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</si>
  <si>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</si>
  <si>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</si>
  <si>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</si>
  <si>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</si>
  <si>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</si>
  <si>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</si>
  <si>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</si>
  <si>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</si>
  <si>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</si>
  <si>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</si>
  <si>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</si>
  <si>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</si>
  <si>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</si>
  <si>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</si>
  <si>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</si>
  <si>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</si>
  <si>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</si>
  <si>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</si>
  <si>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</si>
  <si>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</si>
  <si>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</si>
  <si>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</si>
  <si>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</si>
  <si>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</si>
  <si>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</si>
  <si>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</si>
  <si>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</si>
  <si>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</si>
  <si>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</si>
  <si>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</si>
  <si>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</si>
  <si>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</si>
  <si>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</si>
  <si>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</si>
  <si>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</si>
  <si>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</si>
  <si>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</si>
  <si>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</si>
  <si>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</si>
  <si>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</si>
  <si>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</si>
  <si>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</si>
  <si>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</si>
  <si>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</si>
  <si>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</si>
  <si>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</si>
  <si>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</si>
  <si>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</si>
  <si>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</si>
  <si>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</si>
  <si>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</si>
  <si>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</si>
  <si>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</si>
  <si>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</si>
  <si>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</si>
  <si>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</si>
  <si>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</si>
  <si>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</si>
  <si>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</si>
  <si>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</si>
  <si>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</si>
  <si>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</si>
  <si>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</si>
  <si>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</si>
  <si>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</si>
  <si>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</si>
  <si>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</si>
  <si>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</si>
  <si>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</si>
  <si>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</si>
  <si>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</si>
  <si>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</si>
  <si>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</si>
  <si>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</si>
  <si>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</si>
  <si>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</si>
  <si>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</si>
  <si>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</si>
  <si>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</si>
  <si>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</si>
  <si>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</si>
  <si>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</si>
  <si>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</si>
  <si>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</si>
  <si>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</si>
  <si>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</si>
  <si>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</si>
  <si>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</si>
  <si>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</si>
  <si>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</si>
  <si>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</si>
  <si>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</si>
  <si>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</si>
  <si>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</si>
  <si>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</si>
  <si>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</si>
  <si>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</si>
  <si>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</si>
  <si>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</si>
  <si>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</si>
  <si>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</si>
  <si>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</si>
  <si>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</si>
  <si>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</si>
  <si>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</si>
  <si>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</si>
  <si>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</si>
  <si>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</si>
  <si>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</si>
  <si>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</si>
  <si>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</si>
  <si>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</si>
  <si>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</si>
  <si>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</si>
  <si>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</si>
  <si>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</si>
  <si>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</si>
  <si>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</si>
  <si>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</si>
  <si>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</si>
  <si>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</si>
  <si>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</si>
  <si>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</si>
  <si>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</si>
  <si>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</si>
  <si>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</si>
  <si>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</si>
  <si>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</si>
  <si>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</si>
  <si>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</si>
  <si>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</si>
  <si>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</si>
  <si>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</si>
  <si>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</si>
  <si>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</si>
  <si>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</si>
  <si>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</si>
  <si>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</si>
  <si>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</si>
  <si>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</si>
  <si>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</si>
  <si>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</si>
  <si>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</si>
  <si>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</si>
  <si>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</si>
  <si>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</si>
  <si>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</si>
  <si>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</si>
  <si>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</si>
  <si>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</si>
  <si>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</si>
  <si>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</si>
  <si>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</si>
  <si>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</si>
  <si>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</si>
  <si>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</si>
  <si>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</si>
  <si>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</si>
  <si>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</si>
  <si>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</si>
  <si>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</si>
  <si>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</si>
  <si>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</si>
  <si>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</si>
  <si>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</si>
  <si>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</si>
  <si>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</si>
  <si>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</si>
  <si>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</si>
  <si>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</si>
  <si>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</si>
  <si>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</si>
  <si>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</si>
  <si>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</si>
  <si>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</si>
  <si>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</si>
  <si>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</si>
  <si>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</si>
  <si>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</si>
  <si>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</si>
  <si>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</si>
  <si>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</si>
  <si>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</si>
  <si>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</si>
  <si>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</si>
  <si>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</si>
  <si>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</si>
  <si>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</si>
  <si>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</si>
  <si>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</si>
  <si>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</si>
  <si>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</si>
  <si>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</si>
  <si>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</si>
  <si>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</si>
  <si>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</si>
  <si>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</si>
  <si>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</si>
  <si>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</si>
  <si>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</si>
  <si>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</si>
  <si>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</si>
  <si>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</si>
  <si>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</si>
  <si>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</si>
  <si>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</si>
  <si>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</si>
  <si>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</si>
  <si>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</si>
  <si>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</si>
  <si>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</si>
  <si>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</si>
  <si>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</si>
  <si>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</si>
  <si>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</si>
  <si>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</si>
  <si>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</si>
  <si>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</si>
  <si>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</si>
  <si>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</si>
  <si>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</si>
  <si>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</si>
  <si>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</si>
  <si>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</si>
  <si>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</si>
  <si>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</si>
  <si>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</si>
  <si>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</si>
  <si>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</si>
  <si>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</si>
  <si>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</si>
  <si>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</si>
  <si>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</si>
  <si>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</si>
  <si>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</si>
  <si>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</si>
  <si>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</si>
  <si>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</si>
  <si>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</si>
  <si>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</si>
  <si>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</si>
  <si>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</si>
  <si>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</si>
  <si>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</si>
  <si>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</si>
  <si>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</si>
  <si>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</si>
  <si>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</si>
  <si>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</si>
  <si>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</si>
  <si>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</si>
  <si>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</si>
  <si>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</si>
  <si>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</si>
  <si>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</si>
  <si>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</si>
  <si>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</si>
  <si>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</si>
  <si>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</si>
  <si>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</si>
  <si>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</si>
  <si>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</si>
  <si>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</si>
  <si>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</si>
  <si>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</si>
  <si>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</si>
  <si>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</si>
  <si>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</si>
  <si>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</si>
  <si>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</si>
  <si>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</si>
  <si>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</si>
  <si>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</si>
  <si>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</si>
  <si>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</si>
  <si>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</si>
  <si>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</si>
  <si>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</si>
  <si>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</si>
  <si>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</si>
  <si>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</si>
  <si>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</si>
  <si>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</si>
  <si>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</si>
  <si>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</si>
  <si>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</si>
  <si>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</si>
  <si>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</si>
  <si>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</si>
  <si>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</si>
  <si>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</si>
  <si>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</si>
  <si>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</si>
  <si>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</si>
  <si>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</si>
  <si>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</si>
  <si>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</si>
  <si>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</si>
  <si>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</si>
  <si>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</si>
  <si>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</si>
  <si>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</si>
  <si>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</si>
  <si>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</si>
  <si>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</si>
  <si>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</si>
  <si>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</si>
  <si>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</si>
  <si>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</si>
  <si>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</si>
  <si>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</si>
  <si>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</si>
  <si>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</si>
  <si>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</si>
  <si>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</si>
  <si>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</si>
  <si>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</si>
  <si>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</si>
  <si>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</si>
  <si>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</si>
  <si>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</si>
  <si>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</si>
  <si>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</si>
  <si>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</si>
  <si>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</si>
  <si>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</si>
  <si>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</si>
  <si>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</si>
  <si>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</si>
  <si>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</si>
  <si>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</si>
  <si>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</si>
  <si>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</si>
  <si>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</si>
  <si>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</si>
  <si>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</si>
  <si>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</si>
  <si>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</si>
  <si>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</si>
  <si>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</si>
  <si>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</si>
  <si>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</si>
  <si>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</si>
  <si>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</si>
  <si>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</si>
  <si>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</si>
  <si>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</si>
  <si>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</si>
  <si>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</si>
  <si>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</si>
  <si>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</si>
  <si>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</si>
  <si>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</si>
  <si>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</si>
  <si>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</si>
  <si>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</si>
  <si>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</si>
  <si>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</si>
  <si>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</si>
  <si>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</si>
  <si>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</si>
  <si>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</si>
  <si>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</si>
  <si>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</si>
  <si>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</si>
  <si>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</si>
  <si>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</si>
  <si>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</si>
  <si>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</si>
  <si>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</si>
  <si>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</si>
  <si>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</si>
  <si>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</si>
  <si>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</si>
  <si>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</si>
  <si>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</si>
  <si>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</si>
  <si>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</si>
  <si>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</si>
  <si>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</si>
  <si>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</si>
  <si>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</si>
  <si>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</si>
  <si>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</si>
  <si>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</si>
  <si>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</si>
  <si>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</si>
  <si>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</si>
  <si>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</si>
  <si>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</si>
  <si>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</si>
  <si>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</si>
  <si>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</si>
  <si>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</si>
  <si>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</si>
  <si>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</si>
  <si>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</si>
  <si>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</si>
  <si>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</si>
  <si>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</si>
  <si>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</si>
  <si>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</si>
  <si>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</si>
  <si>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</si>
  <si>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</si>
  <si>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</si>
  <si>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</si>
  <si>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</si>
  <si>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</si>
  <si>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</si>
  <si>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</si>
  <si>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</si>
  <si>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</si>
  <si>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</si>
  <si>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</si>
  <si>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</si>
  <si>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</si>
  <si>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</si>
  <si>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</si>
  <si>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</si>
  <si>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</si>
  <si>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</si>
  <si>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</si>
  <si>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</si>
  <si>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</si>
  <si>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</si>
  <si>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</si>
  <si>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</si>
  <si>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</si>
  <si>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</si>
  <si>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</si>
  <si>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</si>
  <si>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</si>
  <si>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</si>
  <si>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</si>
  <si>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</si>
  <si>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</si>
  <si>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</si>
  <si>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</si>
  <si>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</si>
  <si>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</si>
  <si>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</si>
  <si>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</si>
  <si>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</si>
  <si>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</si>
  <si>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</si>
  <si>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</si>
  <si>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</si>
  <si>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</si>
  <si>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</si>
  <si>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</si>
  <si>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</si>
  <si>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</si>
  <si>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</si>
  <si>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</si>
  <si>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</si>
  <si>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</si>
  <si>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</si>
  <si>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</si>
  <si>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</si>
  <si>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</si>
  <si>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</si>
  <si>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</si>
  <si>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</si>
  <si>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</si>
  <si>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</si>
  <si>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</si>
  <si>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</si>
  <si>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</si>
  <si>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</si>
  <si>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</si>
  <si>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</si>
  <si>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</si>
  <si>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</si>
  <si>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</si>
  <si>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</si>
  <si>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</si>
  <si>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</si>
  <si>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</si>
  <si>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</si>
  <si>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</si>
  <si>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</si>
  <si>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</si>
  <si>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</si>
  <si>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</si>
  <si>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</si>
  <si>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</si>
  <si>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</si>
  <si>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</si>
  <si>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</si>
  <si>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</si>
  <si>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</si>
  <si>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</si>
  <si>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</si>
  <si>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</si>
  <si>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</si>
  <si>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</si>
  <si>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</si>
  <si>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</si>
  <si>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</si>
  <si>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</si>
  <si>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</si>
  <si>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</si>
  <si>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</si>
  <si>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</si>
  <si>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</si>
  <si>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</si>
  <si>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</si>
  <si>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</si>
  <si>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</si>
  <si>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</si>
  <si>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</si>
  <si>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</si>
  <si>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</si>
  <si>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</si>
  <si>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</si>
  <si>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</si>
  <si>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</si>
  <si>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</si>
  <si>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</si>
  <si>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</si>
  <si>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</si>
  <si>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</si>
  <si>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</si>
  <si>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</si>
  <si>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</si>
  <si>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</si>
  <si>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</si>
  <si>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</si>
  <si>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</si>
  <si>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</si>
  <si>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</si>
  <si>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</si>
  <si>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</si>
  <si>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</si>
  <si>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</si>
  <si>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</si>
  <si>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</si>
  <si>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</si>
  <si>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</si>
  <si>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</si>
  <si>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</si>
  <si>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</si>
  <si>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</si>
  <si>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</si>
  <si>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</si>
  <si>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</si>
  <si>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</si>
  <si>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</si>
  <si>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</si>
  <si>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</si>
  <si>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</si>
  <si>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</si>
  <si>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</si>
  <si>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</si>
  <si>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</si>
  <si>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</si>
  <si>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</si>
  <si>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</si>
  <si>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</si>
  <si>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</si>
  <si>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</si>
  <si>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</si>
  <si>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</si>
  <si>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</si>
  <si>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</si>
  <si>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</si>
  <si>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</si>
  <si>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</si>
  <si>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</si>
  <si>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</si>
  <si>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</si>
  <si>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</si>
  <si>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</si>
  <si>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</si>
  <si>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</si>
  <si>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</si>
  <si>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</si>
  <si>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</si>
  <si>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</si>
  <si>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</si>
  <si>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</si>
  <si>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</si>
  <si>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</si>
  <si>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</si>
  <si>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</si>
  <si>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</si>
  <si>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</si>
  <si>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</si>
  <si>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</si>
  <si>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</si>
  <si>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</si>
  <si>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</si>
  <si>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</si>
  <si>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</si>
  <si>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</si>
  <si>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</si>
  <si>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</si>
  <si>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</si>
  <si>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</si>
  <si>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</si>
  <si>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</si>
  <si>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</si>
  <si>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</si>
  <si>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</si>
  <si>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</si>
  <si>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</si>
  <si>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</si>
  <si>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</si>
  <si>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</si>
  <si>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</si>
  <si>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</si>
  <si>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</si>
  <si>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</si>
  <si>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</si>
  <si>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</si>
  <si>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</si>
  <si>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</si>
  <si>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</si>
  <si>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</si>
  <si>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</si>
  <si>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</si>
  <si>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</si>
  <si>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</si>
  <si>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</si>
  <si>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</si>
  <si>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</si>
  <si>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</si>
  <si>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</si>
  <si>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</si>
  <si>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</si>
  <si>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</si>
  <si>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</si>
  <si>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</si>
  <si>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</si>
  <si>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</si>
  <si>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</si>
  <si>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</si>
  <si>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</si>
  <si>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</si>
  <si>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</si>
  <si>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</si>
  <si>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</si>
  <si>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</si>
  <si>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</si>
  <si>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</si>
  <si>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</si>
  <si>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</si>
  <si>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</si>
  <si>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</si>
  <si>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</si>
  <si>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</si>
  <si>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</si>
  <si>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</si>
  <si>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</si>
  <si>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</si>
  <si>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</si>
  <si>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</si>
  <si>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</si>
  <si>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</si>
  <si>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</si>
  <si>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</si>
  <si>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</si>
  <si>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</si>
  <si>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</si>
  <si>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</si>
  <si>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</si>
  <si>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</si>
  <si>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</si>
  <si>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</si>
  <si>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</si>
  <si>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</si>
  <si>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</si>
  <si>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</si>
  <si>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</si>
  <si>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</si>
  <si>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</si>
  <si>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</si>
  <si>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</si>
  <si>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</si>
  <si>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</si>
  <si>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</si>
  <si>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</si>
  <si>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</si>
  <si>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</si>
  <si>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</si>
  <si>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</si>
  <si>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</si>
  <si>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</si>
  <si>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</si>
  <si>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</si>
  <si>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</si>
  <si>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</si>
  <si>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</si>
  <si>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</si>
  <si>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</si>
  <si>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</si>
  <si>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</si>
  <si>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</si>
  <si>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</si>
  <si>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</si>
  <si>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</si>
  <si>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</si>
  <si>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</si>
  <si>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</si>
  <si>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</si>
  <si>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</si>
  <si>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</si>
  <si>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</si>
  <si>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</si>
  <si>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</si>
  <si>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</si>
  <si>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</si>
  <si>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</si>
  <si>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</si>
  <si>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</si>
  <si>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</si>
  <si>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</si>
  <si>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</si>
  <si>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</si>
  <si>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</si>
  <si>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</si>
  <si>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</si>
  <si>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</si>
  <si>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</si>
  <si>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</si>
  <si>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</si>
  <si>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</si>
  <si>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</si>
  <si>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</si>
  <si>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</si>
  <si>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</si>
  <si>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</si>
  <si>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</si>
  <si>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</si>
  <si>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</si>
  <si>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</si>
  <si>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</si>
  <si>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</si>
  <si>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</si>
  <si>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</si>
  <si>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</si>
  <si>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</si>
  <si>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</si>
  <si>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</si>
  <si>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</si>
  <si>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</si>
  <si>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</si>
  <si>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</si>
  <si>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</si>
  <si>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</si>
  <si>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</si>
  <si>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</si>
  <si>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</si>
  <si>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</si>
  <si>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</si>
  <si>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</si>
  <si>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</si>
  <si>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</si>
  <si>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</si>
  <si>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</si>
  <si>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</si>
  <si>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</si>
  <si>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</si>
  <si>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</si>
  <si>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</si>
  <si>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</si>
  <si>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</si>
  <si>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</si>
  <si>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</si>
  <si>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</si>
  <si>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</si>
  <si>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</si>
  <si>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</si>
  <si>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</si>
  <si>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</si>
  <si>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</si>
  <si>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</si>
  <si>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</si>
  <si>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</si>
  <si>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</si>
  <si>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</si>
  <si>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</si>
  <si>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</si>
  <si>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</si>
  <si>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</si>
  <si>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</si>
  <si>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</si>
  <si>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</si>
  <si>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</si>
  <si>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</si>
  <si>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</si>
  <si>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</si>
  <si>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</si>
  <si>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</si>
  <si>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</si>
  <si>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</si>
  <si>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</si>
  <si>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</si>
  <si>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</si>
  <si>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</si>
  <si>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</si>
  <si>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</si>
  <si>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</si>
  <si>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</si>
  <si>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</si>
  <si>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</si>
  <si>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</si>
  <si>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</si>
  <si>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</si>
  <si>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</si>
  <si>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</si>
  <si>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</si>
  <si>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</si>
  <si>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</si>
  <si>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</si>
  <si>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</si>
  <si>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</si>
  <si>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</si>
  <si>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</si>
  <si>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</si>
  <si>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</si>
  <si>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</si>
  <si>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</si>
  <si>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</si>
  <si>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</si>
  <si>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</si>
  <si>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</si>
  <si>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</si>
  <si>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</si>
  <si>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</si>
  <si>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</si>
  <si>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</si>
  <si>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</si>
  <si>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</si>
  <si>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</si>
  <si>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</si>
  <si>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</si>
  <si>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</si>
  <si>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</si>
  <si>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</si>
  <si>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</si>
  <si>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</si>
  <si>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</si>
  <si>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</si>
  <si>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</si>
  <si>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</si>
  <si>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</si>
  <si>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</si>
  <si>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</si>
  <si>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</si>
  <si>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</si>
  <si>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</si>
  <si>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</si>
  <si>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</si>
  <si>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</si>
  <si>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</si>
  <si>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</si>
  <si>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</si>
  <si>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</si>
  <si>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</si>
  <si>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</si>
  <si>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</si>
  <si>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</si>
  <si>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</si>
  <si>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</si>
  <si>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</si>
  <si>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</si>
  <si>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</si>
  <si>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</si>
  <si>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</si>
  <si>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</si>
  <si>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</si>
  <si>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</si>
  <si>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</si>
  <si>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</si>
  <si>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</si>
  <si>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</si>
  <si>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</si>
  <si>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</si>
  <si>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</si>
  <si>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</si>
  <si>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</si>
  <si>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</si>
  <si>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</si>
  <si>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</si>
  <si>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</si>
  <si>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</si>
  <si>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</si>
  <si>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</si>
  <si>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</si>
  <si>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</si>
  <si>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</si>
  <si>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</si>
  <si>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</si>
  <si>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</si>
  <si>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</si>
  <si>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</si>
  <si>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</si>
  <si>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</si>
  <si>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</si>
  <si>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</si>
  <si>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</si>
  <si>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</si>
  <si>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</si>
  <si>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</si>
  <si>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</si>
  <si>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</si>
  <si>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</si>
  <si>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</si>
  <si>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</si>
  <si>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</si>
  <si>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</si>
  <si>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</si>
  <si>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</si>
  <si>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</si>
  <si>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</si>
  <si>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</si>
  <si>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</si>
  <si>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</si>
  <si>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</si>
  <si>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</si>
  <si>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</si>
  <si>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</si>
  <si>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</si>
  <si>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</si>
  <si>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</si>
  <si>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</si>
  <si>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</si>
  <si>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</si>
  <si>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</si>
  <si>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</si>
  <si>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</si>
  <si>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</si>
  <si>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</si>
  <si>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</si>
  <si>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</si>
  <si>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</si>
  <si>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</si>
  <si>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</si>
  <si>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</si>
  <si>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</si>
  <si>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</si>
  <si>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</si>
  <si>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</si>
  <si>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</si>
  <si>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</si>
  <si>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</si>
  <si>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</si>
  <si>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</si>
  <si>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</si>
  <si>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</si>
  <si>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</si>
  <si>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</si>
  <si>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</si>
  <si>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</si>
  <si>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</si>
  <si>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</si>
  <si>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</si>
  <si>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</si>
  <si>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</si>
  <si>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</si>
  <si>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</si>
  <si>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</si>
  <si>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</si>
  <si>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</si>
  <si>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</si>
  <si>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</si>
  <si>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</si>
  <si>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</si>
  <si>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</si>
  <si>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</si>
  <si>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</si>
  <si>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</si>
  <si>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</si>
  <si>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</si>
  <si>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</si>
  <si>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</si>
  <si>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</si>
  <si>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</si>
  <si>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</si>
  <si>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</si>
  <si>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</si>
  <si>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</si>
  <si>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</si>
  <si>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</si>
  <si>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</si>
  <si>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</si>
  <si>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</si>
  <si>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</si>
  <si>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</si>
  <si>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</si>
  <si>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</si>
  <si>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</si>
  <si>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</si>
  <si>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</si>
  <si>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</si>
  <si>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</si>
  <si>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</si>
  <si>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</si>
  <si>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</si>
  <si>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</si>
  <si>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</si>
  <si>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</si>
  <si>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</si>
  <si>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</si>
  <si>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</si>
  <si>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</si>
  <si>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</si>
  <si>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</si>
  <si>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</si>
  <si>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</si>
  <si>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</si>
  <si>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</si>
  <si>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</si>
  <si>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</si>
  <si>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</si>
  <si>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</si>
  <si>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</si>
  <si>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</si>
  <si>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</si>
  <si>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</si>
  <si>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</si>
  <si>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</si>
  <si>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</si>
  <si>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</si>
  <si>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</si>
  <si>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</si>
  <si>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</si>
  <si>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</si>
  <si>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</si>
  <si>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</si>
  <si>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</si>
  <si>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</si>
  <si>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</si>
  <si>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</si>
  <si>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</si>
  <si>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</si>
  <si>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</si>
  <si>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</si>
  <si>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</si>
  <si>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</si>
  <si>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</si>
  <si>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</si>
  <si>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</si>
  <si>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</si>
  <si>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</si>
  <si>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</si>
  <si>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</si>
  <si>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</si>
  <si>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</si>
  <si>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</si>
  <si>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</si>
  <si>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</si>
  <si>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</si>
  <si>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</si>
  <si>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</si>
  <si>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</si>
  <si>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</si>
  <si>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</si>
  <si>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</si>
  <si>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</si>
  <si>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</si>
  <si>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</si>
  <si>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</si>
  <si>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</si>
  <si>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</si>
  <si>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</si>
  <si>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</si>
  <si>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</si>
  <si>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</si>
  <si>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</si>
  <si>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</si>
  <si>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</si>
  <si>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</si>
  <si>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</si>
  <si>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</si>
  <si>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</si>
  <si>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</si>
  <si>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</si>
  <si>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</si>
  <si>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</si>
  <si>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</si>
  <si>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</si>
  <si>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</si>
  <si>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</si>
  <si>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</si>
  <si>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</si>
  <si>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</si>
  <si>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</si>
  <si>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</si>
  <si>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</si>
  <si>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</si>
  <si>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</si>
  <si>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</si>
  <si>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</si>
  <si>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</si>
  <si>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</si>
  <si>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</si>
  <si>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</si>
  <si>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</si>
  <si>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</si>
  <si>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</si>
  <si>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</si>
  <si>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</si>
  <si>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</si>
  <si>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</si>
  <si>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</si>
  <si>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</si>
  <si>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</si>
  <si>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</si>
  <si>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</si>
  <si>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</si>
  <si>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</si>
  <si>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</si>
  <si>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</si>
  <si>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</si>
  <si>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</si>
  <si>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</si>
  <si>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</si>
  <si>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</si>
  <si>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</si>
  <si>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</si>
  <si>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</si>
  <si>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</si>
  <si>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</si>
  <si>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</si>
  <si>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</si>
  <si>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</si>
  <si>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</si>
  <si>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</si>
  <si>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</si>
  <si>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</si>
  <si>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</si>
  <si>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</si>
  <si>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</si>
  <si>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</si>
  <si>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</si>
  <si>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</si>
  <si>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</si>
  <si>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</si>
  <si>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</si>
  <si>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</si>
  <si>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</si>
  <si>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</si>
  <si>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</si>
  <si>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</si>
  <si>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</si>
  <si>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</si>
  <si>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</si>
  <si>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</si>
  <si>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</si>
  <si>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</si>
  <si>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</si>
  <si>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</si>
  <si>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</si>
  <si>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</si>
  <si>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</si>
  <si>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</si>
  <si>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</si>
  <si>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</si>
  <si>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</si>
  <si>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</si>
  <si>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</si>
  <si>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</si>
  <si>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</si>
  <si>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</si>
  <si>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</si>
  <si>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</si>
  <si>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</si>
  <si>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</si>
  <si>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</si>
  <si>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</si>
  <si>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</si>
  <si>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</si>
  <si>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</si>
  <si>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</si>
  <si>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</si>
  <si>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</si>
  <si>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</si>
  <si>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</si>
  <si>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</si>
  <si>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</si>
  <si>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</si>
  <si>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</si>
  <si>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</si>
  <si>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</si>
  <si>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</si>
  <si>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</si>
  <si>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</si>
  <si>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</si>
  <si>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</si>
  <si>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</si>
  <si>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</si>
  <si>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</si>
  <si>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</si>
  <si>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</si>
  <si>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</si>
  <si>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</si>
  <si>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</si>
  <si>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</si>
  <si>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</si>
  <si>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</si>
  <si>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</si>
  <si>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</si>
  <si>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</si>
  <si>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</si>
  <si>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</si>
  <si>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</si>
  <si>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</si>
  <si>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</si>
  <si>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</si>
  <si>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</si>
  <si>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</si>
  <si>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</si>
  <si>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</si>
  <si>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</si>
  <si>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</si>
  <si>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</si>
  <si>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</si>
  <si>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</si>
  <si>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</si>
  <si>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</si>
  <si>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</si>
  <si>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</si>
  <si>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</si>
  <si>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</si>
  <si>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</si>
  <si>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</si>
  <si>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</si>
  <si>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</si>
  <si>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</si>
  <si>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</si>
  <si>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</si>
  <si>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</si>
  <si>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</si>
  <si>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</si>
  <si>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</si>
  <si>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</si>
  <si>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</si>
  <si>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</si>
  <si>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</si>
  <si>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</si>
  <si>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</si>
  <si>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</si>
  <si>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</si>
  <si>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</si>
  <si>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</si>
  <si>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</si>
  <si>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</si>
  <si>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</si>
  <si>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</si>
  <si>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</si>
  <si>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</si>
  <si>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</si>
  <si>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</si>
  <si>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</si>
  <si>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</si>
  <si>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</si>
  <si>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</si>
  <si>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</si>
  <si>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</si>
  <si>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</si>
  <si>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</si>
  <si>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</si>
  <si>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</si>
  <si>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</si>
  <si>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</si>
  <si>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</si>
  <si>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</si>
  <si>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</si>
  <si>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</si>
  <si>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</si>
  <si>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</si>
  <si>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</si>
  <si>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</si>
  <si>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</si>
  <si>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</si>
  <si>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</si>
  <si>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</si>
  <si>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</si>
  <si>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</si>
  <si>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</si>
  <si>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</si>
  <si>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</si>
  <si>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</si>
  <si>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</si>
  <si>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</si>
  <si>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</si>
  <si>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</si>
  <si>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</si>
  <si>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</si>
  <si>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</si>
  <si>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</si>
  <si>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</si>
  <si>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</si>
  <si>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</si>
  <si>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</si>
  <si>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</si>
  <si>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</si>
  <si>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</si>
  <si>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</si>
  <si>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</si>
  <si>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</si>
  <si>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</si>
  <si>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</si>
  <si>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</si>
  <si>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</si>
  <si>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</si>
  <si>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</si>
  <si>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</si>
  <si>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</si>
  <si>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</si>
  <si>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</si>
  <si>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</si>
  <si>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</si>
  <si>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</si>
  <si>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</si>
  <si>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</si>
  <si>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</si>
  <si>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</si>
  <si>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</si>
  <si>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</si>
  <si>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</si>
  <si>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</si>
  <si>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</si>
  <si>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</si>
  <si>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</si>
  <si>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</si>
  <si>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</si>
  <si>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</si>
  <si>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</si>
  <si>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</si>
  <si>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</si>
  <si>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</si>
  <si>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</si>
  <si>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</si>
  <si>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</si>
  <si>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</si>
  <si>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</si>
  <si>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</si>
  <si>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</si>
  <si>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</si>
  <si>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</si>
  <si>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</si>
  <si>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</si>
  <si>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</si>
  <si>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</si>
  <si>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</si>
  <si>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</si>
  <si>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</si>
  <si>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</si>
  <si>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</si>
  <si>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</si>
  <si>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</si>
  <si>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</si>
  <si>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</si>
  <si>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</si>
  <si>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</si>
  <si>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</si>
  <si>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</si>
  <si>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</si>
  <si>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</si>
  <si>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</si>
  <si>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</si>
  <si>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</si>
  <si>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</si>
  <si>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</si>
  <si>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</si>
  <si>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</si>
  <si>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</si>
  <si>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</si>
  <si>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</si>
  <si>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</si>
  <si>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</si>
  <si>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</si>
  <si>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</si>
  <si>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</si>
  <si>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</si>
  <si>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</si>
  <si>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</si>
  <si>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</si>
  <si>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</si>
  <si>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</si>
  <si>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</si>
  <si>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</si>
  <si>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</si>
  <si>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</si>
  <si>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</si>
  <si>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</si>
  <si>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</si>
  <si>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</si>
  <si>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</si>
  <si>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</si>
  <si>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</si>
  <si>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</si>
  <si>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</si>
  <si>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</si>
  <si>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</si>
  <si>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</si>
  <si>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</si>
  <si>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</si>
  <si>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</si>
  <si>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</si>
  <si>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</si>
  <si>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</si>
  <si>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</si>
  <si>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</si>
  <si>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</si>
  <si>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</si>
  <si>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</si>
  <si>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</si>
  <si>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</si>
  <si>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</si>
  <si>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</si>
  <si>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</si>
  <si>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</si>
  <si>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</si>
  <si>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</si>
  <si>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</si>
  <si>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</si>
  <si>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</si>
  <si>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</si>
  <si>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</si>
  <si>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</si>
  <si>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</si>
  <si>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</si>
  <si>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</si>
  <si>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</si>
  <si>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</si>
  <si>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</si>
  <si>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</si>
  <si>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</si>
  <si>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</si>
  <si>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</si>
  <si>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</si>
  <si>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</si>
  <si>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</si>
  <si>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</si>
  <si>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</si>
  <si>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</si>
  <si>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</si>
  <si>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</si>
  <si>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</si>
  <si>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</si>
  <si>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</si>
  <si>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</si>
  <si>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</si>
  <si>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</si>
  <si>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</si>
  <si>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</si>
  <si>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</si>
  <si>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</si>
  <si>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</si>
  <si>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</si>
  <si>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</si>
  <si>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</si>
  <si>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</si>
  <si>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</si>
  <si>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</si>
  <si>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</si>
  <si>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</si>
  <si>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</si>
  <si>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</si>
  <si>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</si>
  <si>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</si>
  <si>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</si>
  <si>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</si>
  <si>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</si>
  <si>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</si>
  <si>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</si>
  <si>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</si>
  <si>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</si>
  <si>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</si>
  <si>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</si>
  <si>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</si>
  <si>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</si>
  <si>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</si>
  <si>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</si>
  <si>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</si>
  <si>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</si>
  <si>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</si>
  <si>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</si>
  <si>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</si>
  <si>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</si>
  <si>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</si>
  <si>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</si>
  <si>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</si>
  <si>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</si>
  <si>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</si>
  <si>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</si>
  <si>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</si>
  <si>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</si>
  <si>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</si>
  <si>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</si>
  <si>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</si>
  <si>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</si>
  <si>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</si>
  <si>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</si>
  <si>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</si>
  <si>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</si>
  <si>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</si>
  <si>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</si>
  <si>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</si>
  <si>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</si>
  <si>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</si>
  <si>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</si>
  <si>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</si>
  <si>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</si>
  <si>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</si>
  <si>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</si>
  <si>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</si>
  <si>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</si>
  <si>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</si>
  <si>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</si>
  <si>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</si>
  <si>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</si>
  <si>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</si>
  <si>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</si>
  <si>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</si>
  <si>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</si>
  <si>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</si>
  <si>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</si>
  <si>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</si>
  <si>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</si>
  <si>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</si>
  <si>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</si>
  <si>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</si>
  <si>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</si>
  <si>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</si>
  <si>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</si>
  <si>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</si>
  <si>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</si>
  <si>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</si>
  <si>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</si>
  <si>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</si>
  <si>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</si>
  <si>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</si>
  <si>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</si>
  <si>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</si>
  <si>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</si>
  <si>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</si>
  <si>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</si>
  <si>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</si>
  <si>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</si>
  <si>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</si>
  <si>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</si>
  <si>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</si>
  <si>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</si>
  <si>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</si>
  <si>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</si>
  <si>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</si>
  <si>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</si>
  <si>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</si>
  <si>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</si>
  <si>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</si>
  <si>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</si>
  <si>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</si>
  <si>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</si>
  <si>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</si>
  <si>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</si>
  <si>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</si>
  <si>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</si>
  <si>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</si>
  <si>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</si>
  <si>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</si>
  <si>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</si>
  <si>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</si>
  <si>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</si>
  <si>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</si>
  <si>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</si>
  <si>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</si>
  <si>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</si>
  <si>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</si>
  <si>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</si>
  <si>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</si>
  <si>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</si>
  <si>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</si>
  <si>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</si>
  <si>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</si>
  <si>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</si>
  <si>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</si>
  <si>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</si>
  <si>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</si>
  <si>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</si>
  <si>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</si>
  <si>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</si>
  <si>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</si>
  <si>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</si>
  <si>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</si>
  <si>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</si>
  <si>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</si>
  <si>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</si>
  <si>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</si>
  <si>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</si>
  <si>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</si>
  <si>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</si>
  <si>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</si>
  <si>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</si>
  <si>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</si>
  <si>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</si>
  <si>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</si>
  <si>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</si>
  <si>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</si>
  <si>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</si>
  <si>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</si>
  <si>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</si>
  <si>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</si>
  <si>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</si>
  <si>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</si>
  <si>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</si>
  <si>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</si>
  <si>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</si>
  <si>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</si>
  <si>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</si>
  <si>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</si>
  <si>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</si>
  <si>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</si>
  <si>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</si>
  <si>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</si>
  <si>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</si>
  <si>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</si>
  <si>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</si>
  <si>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</si>
  <si>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</si>
  <si>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</si>
  <si>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</si>
  <si>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</si>
  <si>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</si>
  <si>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</si>
  <si>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</si>
  <si>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</si>
  <si>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</si>
  <si>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</si>
  <si>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</si>
  <si>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</si>
  <si>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</si>
  <si>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</si>
  <si>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</si>
  <si>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</si>
  <si>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</si>
  <si>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</si>
  <si>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</si>
  <si>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</si>
  <si>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</si>
  <si>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</si>
  <si>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</si>
  <si>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</si>
  <si>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</si>
  <si>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</si>
  <si>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</si>
  <si>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</si>
  <si>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</si>
  <si>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</si>
  <si>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</si>
  <si>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</si>
  <si>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</si>
  <si>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</si>
  <si>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</si>
  <si>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</si>
  <si>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</si>
  <si>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</si>
  <si>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</si>
  <si>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</si>
  <si>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</si>
  <si>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</si>
  <si>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</si>
  <si>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</si>
  <si>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</si>
  <si>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</si>
  <si>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</si>
  <si>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</si>
  <si>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</si>
  <si>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</si>
  <si>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</si>
  <si>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</si>
  <si>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</si>
  <si>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</si>
  <si>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</si>
  <si>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</si>
  <si>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</si>
  <si>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</si>
  <si>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</si>
  <si>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</si>
  <si>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</si>
  <si>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</si>
  <si>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</si>
  <si>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</si>
  <si>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</si>
  <si>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</si>
  <si>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</si>
  <si>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</si>
  <si>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</si>
  <si>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</si>
  <si>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</si>
  <si>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</si>
  <si>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</si>
  <si>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</si>
  <si>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</si>
  <si>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</si>
  <si>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</si>
  <si>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</si>
  <si>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</si>
  <si>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</si>
  <si>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</si>
  <si>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</si>
  <si>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</si>
  <si>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</si>
  <si>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</si>
  <si>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</si>
  <si>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</si>
  <si>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</si>
  <si>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</si>
  <si>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</si>
  <si>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</si>
  <si>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</si>
  <si>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</si>
  <si>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</si>
  <si>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</si>
  <si>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</si>
  <si>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</si>
  <si>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</si>
  <si>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</si>
  <si>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</si>
  <si>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</si>
  <si>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</si>
  <si>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</si>
  <si>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</si>
  <si>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</si>
  <si>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</si>
  <si>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</si>
  <si>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</si>
  <si>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</si>
  <si>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</si>
  <si>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</si>
  <si>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</si>
  <si>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</si>
  <si>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</si>
  <si>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</si>
  <si>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</si>
  <si>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</si>
  <si>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</si>
  <si>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</si>
  <si>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</si>
  <si>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</si>
  <si>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</si>
  <si>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</si>
  <si>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</si>
  <si>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</si>
  <si>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</si>
  <si>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</si>
  <si>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</si>
  <si>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</si>
  <si>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</si>
  <si>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</si>
  <si>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</si>
  <si>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</si>
  <si>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</si>
  <si>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</si>
  <si>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</si>
  <si>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</si>
  <si>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</si>
  <si>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</si>
  <si>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</si>
  <si>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</si>
  <si>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</si>
  <si>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</si>
  <si>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</si>
  <si>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</si>
  <si>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</si>
  <si>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</si>
  <si>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</si>
  <si>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</si>
  <si>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</si>
  <si>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</si>
  <si>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</si>
  <si>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</si>
  <si>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</si>
  <si>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</si>
  <si>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</si>
  <si>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</si>
  <si>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</si>
  <si>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</si>
  <si>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</si>
  <si>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</si>
  <si>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</si>
  <si>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</si>
  <si>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</si>
  <si>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</si>
  <si>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</si>
  <si>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</si>
  <si>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</si>
  <si>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</si>
  <si>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</si>
  <si>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</si>
  <si>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</si>
  <si>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</si>
  <si>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</si>
  <si>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</si>
  <si>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</si>
  <si>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</si>
  <si>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</si>
  <si>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</si>
  <si>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</si>
  <si>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</si>
  <si>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</si>
  <si>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</si>
  <si>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</si>
  <si>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</si>
  <si>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</si>
  <si>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</si>
  <si>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</si>
  <si>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</si>
  <si>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</si>
  <si>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</si>
  <si>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</si>
  <si>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</si>
  <si>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</si>
  <si>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</si>
  <si>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</si>
  <si>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</si>
  <si>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</si>
  <si>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</si>
  <si>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</si>
  <si>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</si>
  <si>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</si>
  <si>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</si>
  <si>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</si>
  <si>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</si>
  <si>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</si>
  <si>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</si>
  <si>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</si>
  <si>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</si>
  <si>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</si>
  <si>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</si>
  <si>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</si>
  <si>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</si>
  <si>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</si>
  <si>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</si>
  <si>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</si>
  <si>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</si>
  <si>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</si>
  <si>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</si>
  <si>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</si>
  <si>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</si>
  <si>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</si>
  <si>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</si>
  <si>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</si>
  <si>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</si>
  <si>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</si>
  <si>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</si>
  <si>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</si>
  <si>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</si>
  <si>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</si>
  <si>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</si>
  <si>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</si>
  <si>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</si>
  <si>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</si>
  <si>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</si>
  <si>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</si>
  <si>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</si>
  <si>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</si>
  <si>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</si>
  <si>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</si>
  <si>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</si>
  <si>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</si>
  <si>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</si>
  <si>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</si>
  <si>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</si>
  <si>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</si>
  <si>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</si>
  <si>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</si>
  <si>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</si>
  <si>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</si>
  <si>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</si>
  <si>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</si>
  <si>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</si>
  <si>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</si>
  <si>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</si>
  <si>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</si>
  <si>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</si>
  <si>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</si>
  <si>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</si>
  <si>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</si>
  <si>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</si>
  <si>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</si>
  <si>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</si>
  <si>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</si>
  <si>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</si>
  <si>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</si>
  <si>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</si>
  <si>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</si>
  <si>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</si>
  <si>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</si>
  <si>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</si>
  <si>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</si>
  <si>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</si>
  <si>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</si>
  <si>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</si>
  <si>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</si>
  <si>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</si>
  <si>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</si>
  <si>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</si>
  <si>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</si>
  <si>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</si>
  <si>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</si>
  <si>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</si>
  <si>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</si>
  <si>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</si>
  <si>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</si>
  <si>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</si>
  <si>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</si>
  <si>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</si>
  <si>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</si>
  <si>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</si>
  <si>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</si>
  <si>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</si>
  <si>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</si>
  <si>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</si>
  <si>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</si>
  <si>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</si>
  <si>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</si>
  <si>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</si>
  <si>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</si>
  <si>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</si>
  <si>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</si>
  <si>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</si>
  <si>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</si>
  <si>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</si>
  <si>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</si>
  <si>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</si>
  <si>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</si>
  <si>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</si>
  <si>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</si>
  <si>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</si>
  <si>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</si>
  <si>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</si>
  <si>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</si>
  <si>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</si>
  <si>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</si>
  <si>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</si>
  <si>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</si>
  <si>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</si>
  <si>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</si>
  <si>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</si>
  <si>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</si>
  <si>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</si>
  <si>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</si>
  <si>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</si>
  <si>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</si>
  <si>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</si>
  <si>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</si>
  <si>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</si>
  <si>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</si>
  <si>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</si>
  <si>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</si>
  <si>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</si>
  <si>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</si>
  <si>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</si>
  <si>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</si>
  <si>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</si>
  <si>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</si>
  <si>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</si>
  <si>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</si>
  <si>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</si>
  <si>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</si>
  <si>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</si>
  <si>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</si>
  <si>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</si>
  <si>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</si>
  <si>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</si>
  <si>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</si>
  <si>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</si>
  <si>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</si>
  <si>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</si>
  <si>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</si>
  <si>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</si>
  <si>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</si>
  <si>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</si>
  <si>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</si>
  <si>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</si>
  <si>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</si>
  <si>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</si>
  <si>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</si>
  <si>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</si>
  <si>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</si>
  <si>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</si>
  <si>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</si>
  <si>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</si>
  <si>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</si>
  <si>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</si>
  <si>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</si>
  <si>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</si>
  <si>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</si>
  <si>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</si>
  <si>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</si>
  <si>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</si>
  <si>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</si>
  <si>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</si>
  <si>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</si>
  <si>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</si>
  <si>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</si>
  <si>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</si>
  <si>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</si>
  <si>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</si>
  <si>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</si>
  <si>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</si>
  <si>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</si>
  <si>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</si>
  <si>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</si>
  <si>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</si>
  <si>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</si>
  <si>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</si>
  <si>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</si>
  <si>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</si>
  <si>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</si>
  <si>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</si>
  <si>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</si>
  <si>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</si>
  <si>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</si>
  <si>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</si>
  <si>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</si>
  <si>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</si>
  <si>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</si>
  <si>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</si>
  <si>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</si>
  <si>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</si>
  <si>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</si>
  <si>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</si>
  <si>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</si>
  <si>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</si>
  <si>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</si>
  <si>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</si>
  <si>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</si>
  <si>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</si>
  <si>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</si>
  <si>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</si>
  <si>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</si>
  <si>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</si>
  <si>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</si>
  <si>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</si>
  <si>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</si>
  <si>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</si>
  <si>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</si>
  <si>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</si>
  <si>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</si>
  <si>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</si>
  <si>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</si>
  <si>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</si>
  <si>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</si>
  <si>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</si>
  <si>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</si>
  <si>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</si>
  <si>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</si>
  <si>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</si>
  <si>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</si>
  <si>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</si>
  <si>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</si>
  <si>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</si>
  <si>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</si>
  <si>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</si>
  <si>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</si>
  <si>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</si>
  <si>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</si>
  <si>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</si>
  <si>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</si>
  <si>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</si>
  <si>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</si>
  <si>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</si>
  <si>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</si>
  <si>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</si>
  <si>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</si>
  <si>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</si>
  <si>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</si>
  <si>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</si>
  <si>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</si>
  <si>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</si>
  <si>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</si>
  <si>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</si>
  <si>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</si>
  <si>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</si>
  <si>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</si>
  <si>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</si>
  <si>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</si>
  <si>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</si>
  <si>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</si>
  <si>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</si>
  <si>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</si>
  <si>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</si>
  <si>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</si>
  <si>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</si>
  <si>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</si>
  <si>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</si>
  <si>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</si>
  <si>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</si>
  <si>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</si>
  <si>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</si>
  <si>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</si>
  <si>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</si>
  <si>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</si>
  <si>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</si>
  <si>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</si>
  <si>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</si>
  <si>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</si>
  <si>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</si>
  <si>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</si>
  <si>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</si>
  <si>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</si>
  <si>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</si>
  <si>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</si>
  <si>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</si>
  <si>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</si>
  <si>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</si>
  <si>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</si>
  <si>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</si>
  <si>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</si>
  <si>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</si>
  <si>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</si>
  <si>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</si>
  <si>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</si>
  <si>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</si>
  <si>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</si>
  <si>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</si>
  <si>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</si>
  <si>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</si>
  <si>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</si>
  <si>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</si>
  <si>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</si>
  <si>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</si>
  <si>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</si>
  <si>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</si>
  <si>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</si>
  <si>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</si>
  <si>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</si>
  <si>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</si>
  <si>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</si>
  <si>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</si>
  <si>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</si>
  <si>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</si>
  <si>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</si>
  <si>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</si>
  <si>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</si>
  <si>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</si>
  <si>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</si>
  <si>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</si>
  <si>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</si>
  <si>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</si>
  <si>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</si>
  <si>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</si>
  <si>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</si>
  <si>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</si>
  <si>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</si>
  <si>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</si>
  <si>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</si>
  <si>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</si>
  <si>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</si>
  <si>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</si>
  <si>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</si>
  <si>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</si>
  <si>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</si>
  <si>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</si>
  <si>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</si>
  <si>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</si>
  <si>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</si>
  <si>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</si>
  <si>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</si>
  <si>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</si>
  <si>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</si>
  <si>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</si>
  <si>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</si>
  <si>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</si>
  <si>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</si>
  <si>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</si>
  <si>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</si>
  <si>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</si>
  <si>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</si>
  <si>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</si>
  <si>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</si>
  <si>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</si>
  <si>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</si>
  <si>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</si>
  <si>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</si>
  <si>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</si>
  <si>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</si>
  <si>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</si>
  <si>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</si>
  <si>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</si>
  <si>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</si>
  <si>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</si>
  <si>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</si>
  <si>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</si>
  <si>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</si>
  <si>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</si>
  <si>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</si>
  <si>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</si>
  <si>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</si>
  <si>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</si>
  <si>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</si>
  <si>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</si>
  <si>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</si>
  <si>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</si>
  <si>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</si>
  <si>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</si>
  <si>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</si>
  <si>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</si>
  <si>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</si>
  <si>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</si>
  <si>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</si>
  <si>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</si>
  <si>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</si>
  <si>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</si>
  <si>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</si>
  <si>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</si>
  <si>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</si>
  <si>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</si>
  <si>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</si>
  <si>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</si>
  <si>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</si>
  <si>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</si>
  <si>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</si>
  <si>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</si>
  <si>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</si>
  <si>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</si>
  <si>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</si>
  <si>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</si>
  <si>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</si>
  <si>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</si>
  <si>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</si>
  <si>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</si>
  <si>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</si>
  <si>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</si>
  <si>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</si>
  <si>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</si>
  <si>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</si>
  <si>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</si>
  <si>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</si>
  <si>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</si>
  <si>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</si>
  <si>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</si>
  <si>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</si>
  <si>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</si>
  <si>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</si>
  <si>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</si>
  <si>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</si>
  <si>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</si>
  <si>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</si>
  <si>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</si>
  <si>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</si>
  <si>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</si>
  <si>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</si>
  <si>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</si>
  <si>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</si>
  <si>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</si>
  <si>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</si>
  <si>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</si>
  <si>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</si>
  <si>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</si>
  <si>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</si>
  <si>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</si>
  <si>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</si>
  <si>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</si>
  <si>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</si>
  <si>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</si>
  <si>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</si>
  <si>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</si>
  <si>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</si>
  <si>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</si>
  <si>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</si>
  <si>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</si>
  <si>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</si>
  <si>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</si>
  <si>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</si>
  <si>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</si>
  <si>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</si>
  <si>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</si>
  <si>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</si>
  <si>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</si>
  <si>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</si>
  <si>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</si>
  <si>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</si>
  <si>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</si>
  <si>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</si>
  <si>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</si>
  <si>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</si>
  <si>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</si>
  <si>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</si>
  <si>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</si>
  <si>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</si>
  <si>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</si>
  <si>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</si>
  <si>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</si>
  <si>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</si>
  <si>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</si>
  <si>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</si>
  <si>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</si>
  <si>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</si>
  <si>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</si>
  <si>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</si>
  <si>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</si>
  <si>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</si>
  <si>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</si>
  <si>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</si>
  <si>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</si>
  <si>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</si>
  <si>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</si>
  <si>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</si>
  <si>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</si>
  <si>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</si>
  <si>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</si>
  <si>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</si>
  <si>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</si>
  <si>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</si>
  <si>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</si>
  <si>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</si>
  <si>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</si>
  <si>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</si>
  <si>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</si>
  <si>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</si>
  <si>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</si>
  <si>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</si>
  <si>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</si>
  <si>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</si>
  <si>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</si>
  <si>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</si>
  <si>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</si>
  <si>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</si>
  <si>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</si>
  <si>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</si>
  <si>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</si>
  <si>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</si>
  <si>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</si>
  <si>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</si>
  <si>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</si>
  <si>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</si>
  <si>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</si>
  <si>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</si>
  <si>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</si>
  <si>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</si>
  <si>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</si>
  <si>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</si>
  <si>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</si>
  <si>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</si>
  <si>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</si>
  <si>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</si>
  <si>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</si>
  <si>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</si>
  <si>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</si>
  <si>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</si>
  <si>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</si>
  <si>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</si>
  <si>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</si>
  <si>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</si>
  <si>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</si>
  <si>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</si>
  <si>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</si>
  <si>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</si>
  <si>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</si>
  <si>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</si>
  <si>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</si>
  <si>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</si>
  <si>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</si>
  <si>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</si>
  <si>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</si>
  <si>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</si>
  <si>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</si>
  <si>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</si>
  <si>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</si>
  <si>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</si>
  <si>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</si>
  <si>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</si>
  <si>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</si>
  <si>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</si>
  <si>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</si>
  <si>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</si>
  <si>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</si>
  <si>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</si>
  <si>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</si>
  <si>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</si>
  <si>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</si>
  <si>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</si>
  <si>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</si>
  <si>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</si>
  <si>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</si>
  <si>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</si>
  <si>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</si>
  <si>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</si>
  <si>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</si>
  <si>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</si>
  <si>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</si>
  <si>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</si>
  <si>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</si>
  <si>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</si>
  <si>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</si>
  <si>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</si>
  <si>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</si>
  <si>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</si>
  <si>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</si>
  <si>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</si>
  <si>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</si>
  <si>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</si>
  <si>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</si>
  <si>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</si>
  <si>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</si>
  <si>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</si>
  <si>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</si>
  <si>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</si>
  <si>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</si>
  <si>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</si>
  <si>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</si>
  <si>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</si>
  <si>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</si>
  <si>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</si>
  <si>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</si>
  <si>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</si>
  <si>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</si>
  <si>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</si>
  <si>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</si>
  <si>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</si>
  <si>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</si>
  <si>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</si>
  <si>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</si>
  <si>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</si>
  <si>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</si>
  <si>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</si>
  <si>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</si>
  <si>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</si>
  <si>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</si>
  <si>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</si>
  <si>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</si>
  <si>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</si>
  <si>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</si>
  <si>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</si>
  <si>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</si>
  <si>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</si>
  <si>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</si>
  <si>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</si>
  <si>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</si>
  <si>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</si>
  <si>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</si>
  <si>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</si>
  <si>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</si>
  <si>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</si>
  <si>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</si>
  <si>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</si>
  <si>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</si>
  <si>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</si>
  <si>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</si>
  <si>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</si>
  <si>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</si>
  <si>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</si>
  <si>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</si>
  <si>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</si>
  <si>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</si>
  <si>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</si>
  <si>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</si>
  <si>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</si>
  <si>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</si>
  <si>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</si>
  <si>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</si>
  <si>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</si>
  <si>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</si>
  <si>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</si>
  <si>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</si>
  <si>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</si>
  <si>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</si>
  <si>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</si>
  <si>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</si>
  <si>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</si>
  <si>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</si>
  <si>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</si>
  <si>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</si>
  <si>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</si>
  <si>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</si>
  <si>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</si>
  <si>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</si>
  <si>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</si>
  <si>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</si>
  <si>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</si>
  <si>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</si>
  <si>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</si>
  <si>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</si>
  <si>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</si>
  <si>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</si>
  <si>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</si>
  <si>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</si>
  <si>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</si>
  <si>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</si>
  <si>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</si>
  <si>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</si>
  <si>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</si>
  <si>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</si>
  <si>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</si>
  <si>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</si>
  <si>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</si>
  <si>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</si>
  <si>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</si>
  <si>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</si>
  <si>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</si>
  <si>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</si>
  <si>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</si>
  <si>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</si>
  <si>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</si>
  <si>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</si>
  <si>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</si>
  <si>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</si>
  <si>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</si>
  <si>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</si>
  <si>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</si>
  <si>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</si>
  <si>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</si>
  <si>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</si>
  <si>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</si>
  <si>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</si>
  <si>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</si>
  <si>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</si>
  <si>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</si>
  <si>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</si>
  <si>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</si>
  <si>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</si>
  <si>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</si>
  <si>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</si>
  <si>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</si>
  <si>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</si>
  <si>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</si>
  <si>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</si>
  <si>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</si>
  <si>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</si>
  <si>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</si>
  <si>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</si>
  <si>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</si>
  <si>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</si>
  <si>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</si>
  <si>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</si>
  <si>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</si>
  <si>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</si>
  <si>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</si>
  <si>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</si>
  <si>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</si>
  <si>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</si>
  <si>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</si>
  <si>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</si>
  <si>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</si>
  <si>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</si>
  <si>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</si>
  <si>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</si>
  <si>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</si>
  <si>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</si>
  <si>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</si>
  <si>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</si>
  <si>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</si>
  <si>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</si>
  <si>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</si>
  <si>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</si>
  <si>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</si>
  <si>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</si>
  <si>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</si>
  <si>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</si>
  <si>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</si>
  <si>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</si>
  <si>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</si>
  <si>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</si>
  <si>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</si>
  <si>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</si>
  <si>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</si>
  <si>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</si>
  <si>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</si>
  <si>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</si>
  <si>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</si>
  <si>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</si>
  <si>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</si>
  <si>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</si>
  <si>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</si>
  <si>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</si>
  <si>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</si>
  <si>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</si>
  <si>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</si>
  <si>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</si>
  <si>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</si>
  <si>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</si>
  <si>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</si>
  <si>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</si>
  <si>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</si>
  <si>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</si>
  <si>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</si>
  <si>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</si>
  <si>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</si>
  <si>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</si>
  <si>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</si>
  <si>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</si>
  <si>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</si>
  <si>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</si>
  <si>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</si>
  <si>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</si>
  <si>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</si>
  <si>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</si>
  <si>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</si>
  <si>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</si>
  <si>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</si>
  <si>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</si>
  <si>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</si>
  <si>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</si>
  <si>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</si>
  <si>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</si>
  <si>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</si>
  <si>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</si>
  <si>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</si>
  <si>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</si>
  <si>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</si>
  <si>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</si>
  <si>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</si>
  <si>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</si>
  <si>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</si>
  <si>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</si>
  <si>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</si>
  <si>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</si>
  <si>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</si>
  <si>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</si>
  <si>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</si>
  <si>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</si>
  <si>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</si>
  <si>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</si>
  <si>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</si>
  <si>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</si>
  <si>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</si>
  <si>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</si>
  <si>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</si>
  <si>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</si>
  <si>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</si>
  <si>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</si>
  <si>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</si>
  <si>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</si>
  <si>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</si>
  <si>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</si>
  <si>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</si>
  <si>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</si>
  <si>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</si>
  <si>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</si>
  <si>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</si>
  <si>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</si>
  <si>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</si>
  <si>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</si>
  <si>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</si>
  <si>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</si>
  <si>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</si>
  <si>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</si>
  <si>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</si>
  <si>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</si>
  <si>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</si>
  <si>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</si>
  <si>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</si>
  <si>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</si>
  <si>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</si>
  <si>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</si>
  <si>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</si>
  <si>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</si>
  <si>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</si>
  <si>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</si>
  <si>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</si>
  <si>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</si>
  <si>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</si>
  <si>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</si>
  <si>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</si>
  <si>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</si>
  <si>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</si>
  <si>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</si>
  <si>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</si>
  <si>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</si>
  <si>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</si>
  <si>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</si>
  <si>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</si>
  <si>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</si>
  <si>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</si>
  <si>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</si>
  <si>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</si>
  <si>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</si>
  <si>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</si>
  <si>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</si>
  <si>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</si>
  <si>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</si>
  <si>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</si>
  <si>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</si>
  <si>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</si>
  <si>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</si>
  <si>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</si>
  <si>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</si>
  <si>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</si>
  <si>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</si>
  <si>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</si>
  <si>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</si>
  <si>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</si>
  <si>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</si>
  <si>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</si>
  <si>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</si>
  <si>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</si>
  <si>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</si>
  <si>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</si>
  <si>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</si>
  <si>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</si>
  <si>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</si>
  <si>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</si>
  <si>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</si>
  <si>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</si>
  <si>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</si>
  <si>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</si>
  <si>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</si>
  <si>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</si>
  <si>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</si>
  <si>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</si>
  <si>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</si>
  <si>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</si>
  <si>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</si>
  <si>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</si>
  <si>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</si>
  <si>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</si>
  <si>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</si>
  <si>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</si>
  <si>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</si>
  <si>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</si>
  <si>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</si>
  <si>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</si>
  <si>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</si>
  <si>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</si>
  <si>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</si>
  <si>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</si>
  <si>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</si>
  <si>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</si>
  <si>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</si>
  <si>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</si>
  <si>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</si>
  <si>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</si>
  <si>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</si>
  <si>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</si>
  <si>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</si>
  <si>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</si>
  <si>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</si>
  <si>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</si>
  <si>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</si>
  <si>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</si>
  <si>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</si>
  <si>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</si>
  <si>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</si>
  <si>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</si>
  <si>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</si>
  <si>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</si>
  <si>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</si>
  <si>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</si>
  <si>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</si>
  <si>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</si>
  <si>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</si>
  <si>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</si>
  <si>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</si>
  <si>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</si>
  <si>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</si>
  <si>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</si>
  <si>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</si>
  <si>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</si>
  <si>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</si>
  <si>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</si>
  <si>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</si>
  <si>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</si>
  <si>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</si>
  <si>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</si>
  <si>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</si>
  <si>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</si>
  <si>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</si>
  <si>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</si>
  <si>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</si>
  <si>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</si>
  <si>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</si>
  <si>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</si>
  <si>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</si>
  <si>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</si>
  <si>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</si>
  <si>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</si>
  <si>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</si>
  <si>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</si>
  <si>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</si>
  <si>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</si>
  <si>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</si>
  <si>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</si>
  <si>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</si>
  <si>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</si>
  <si>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</si>
  <si>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</si>
  <si>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</si>
  <si>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</si>
  <si>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</si>
  <si>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</si>
  <si>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</si>
  <si>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</si>
  <si>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</si>
  <si>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</si>
  <si>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</si>
  <si>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</si>
  <si>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</si>
  <si>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</si>
  <si>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</si>
  <si>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</si>
  <si>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</si>
  <si>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</si>
  <si>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</si>
  <si>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</si>
  <si>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</si>
  <si>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</si>
  <si>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</si>
  <si>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</si>
  <si>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</si>
  <si>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</si>
  <si>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</si>
  <si>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</si>
  <si>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</si>
  <si>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</si>
  <si>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</si>
  <si>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</si>
  <si>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</si>
  <si>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</si>
  <si>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</si>
  <si>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</si>
  <si>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</si>
  <si>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</si>
  <si>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</si>
  <si>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</si>
  <si>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</si>
  <si>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</si>
  <si>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</si>
  <si>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</si>
  <si>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</si>
  <si>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</si>
  <si>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</si>
  <si>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</si>
  <si>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</si>
  <si>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</si>
  <si>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</si>
  <si>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</si>
  <si>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</si>
  <si>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</si>
  <si>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</si>
  <si>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</si>
  <si>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</si>
  <si>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</si>
  <si>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</si>
  <si>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</si>
  <si>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</si>
  <si>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</si>
  <si>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</si>
  <si>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</si>
  <si>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</si>
  <si>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</si>
  <si>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</si>
  <si>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</si>
  <si>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</si>
  <si>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</si>
  <si>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</si>
  <si>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</si>
  <si>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</si>
  <si>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</si>
  <si>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</si>
  <si>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</si>
  <si>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</si>
  <si>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</si>
  <si>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</si>
  <si>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</si>
  <si>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</si>
  <si>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</si>
  <si>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</si>
  <si>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</si>
  <si>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</si>
  <si>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</si>
  <si>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</si>
  <si>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</si>
  <si>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</si>
  <si>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</si>
  <si>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</si>
  <si>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</si>
  <si>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</si>
  <si>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</si>
  <si>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</si>
  <si>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</si>
  <si>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</si>
  <si>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</si>
  <si>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</si>
  <si>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</si>
  <si>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</si>
  <si>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</si>
  <si>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</si>
  <si>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</si>
  <si>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</si>
  <si>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</si>
  <si>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</si>
  <si>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</si>
  <si>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</si>
  <si>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</si>
  <si>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</si>
  <si>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</si>
  <si>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</si>
  <si>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</si>
  <si>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</si>
  <si>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</si>
  <si>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</si>
  <si>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</si>
  <si>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</si>
  <si>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</si>
  <si>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</si>
  <si>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</si>
  <si>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</si>
  <si>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</si>
  <si>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</si>
  <si>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</si>
  <si>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</si>
  <si>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</si>
  <si>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</si>
  <si>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</si>
  <si>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</si>
  <si>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</si>
  <si>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</si>
  <si>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</si>
  <si>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</si>
  <si>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</si>
  <si>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</si>
  <si>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</si>
  <si>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</si>
  <si>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</si>
  <si>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</si>
  <si>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</si>
  <si>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</si>
  <si>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</si>
  <si>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</si>
  <si>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</si>
  <si>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</si>
  <si>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</si>
  <si>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</si>
  <si>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</si>
  <si>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</si>
  <si>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</si>
  <si>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</si>
  <si>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</si>
  <si>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</si>
  <si>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</si>
  <si>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</si>
  <si>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</si>
  <si>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</si>
  <si>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</si>
  <si>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</si>
  <si>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</si>
  <si>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</si>
  <si>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</si>
  <si>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</si>
  <si>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</si>
  <si>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</si>
  <si>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</si>
  <si>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</si>
  <si>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</si>
  <si>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</si>
  <si>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</si>
  <si>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</si>
  <si>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</si>
  <si>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</si>
  <si>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</si>
  <si>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</si>
  <si>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</si>
  <si>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</si>
  <si>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</si>
  <si>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</si>
  <si>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</si>
  <si>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</si>
  <si>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</si>
  <si>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</si>
  <si>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</si>
  <si>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</si>
  <si>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</si>
  <si>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</si>
  <si>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</si>
  <si>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</si>
  <si>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</si>
  <si>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</si>
  <si>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</si>
  <si>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</si>
  <si>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</si>
  <si>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</si>
  <si>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</si>
  <si>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</si>
  <si>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</si>
  <si>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</si>
  <si>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</si>
  <si>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</si>
  <si>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</si>
  <si>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</si>
  <si>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</si>
  <si>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</si>
  <si>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</si>
  <si>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</si>
  <si>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</si>
  <si>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</si>
  <si>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</si>
  <si>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</si>
  <si>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</si>
  <si>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</si>
  <si>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</si>
  <si>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</si>
  <si>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</si>
  <si>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</si>
  <si>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</si>
  <si>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</si>
  <si>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</si>
  <si>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</si>
  <si>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</si>
  <si>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</si>
  <si>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</si>
  <si>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</si>
  <si>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</si>
  <si>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</si>
  <si>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</si>
  <si>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</si>
  <si>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</si>
  <si>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</si>
  <si>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</si>
  <si>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</si>
  <si>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</si>
  <si>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</si>
  <si>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</si>
  <si>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</si>
  <si>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</si>
  <si>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</si>
  <si>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</si>
  <si>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</si>
  <si>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</si>
  <si>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</si>
  <si>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</si>
  <si>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</si>
  <si>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</si>
  <si>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</si>
  <si>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</si>
  <si>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</si>
  <si>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</si>
  <si>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</si>
  <si>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</si>
  <si>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</si>
  <si>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</si>
  <si>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</si>
  <si>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</si>
  <si>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</si>
  <si>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</si>
  <si>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</si>
  <si>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</si>
  <si>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</si>
  <si>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PCM-20251110-00000799</t>
  </si>
  <si>
    <t>ETA 50 min</t>
  </si>
  <si>
    <t xml:space="preserve"> PCM-20250215-00000830 </t>
  </si>
  <si>
    <t>LTE site still down and  site located in aramco area access issue need special permission</t>
  </si>
  <si>
    <t>PCM-20251110-00000836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</si>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</sst>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7" dataDxfId="156" headerRowBorderDxfId="154" tableBorderDxfId="155" totalsRowBorderDxfId="153">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4" totalsRowShown="0" headerRowDxfId="31" dataDxfId="30" headerRowBorderDxfId="28" tableBorderDxfId="29">
  <autoFilter ref="A1:L2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308.5268076388893</v>
      </c>
      <c r="H2" s="76">
        <v>45662.943402777775</v>
      </c>
      <c r="I2" s="59" t="str">
        <f>IFERROR(VLOOKUP(D2,DB!A:F,6,0),"")</f>
        <v>Generator-SG</v>
      </c>
      <c r="J2" s="59" t="str">
        <f>IFERROR(VLOOKUP(D2,DB!A:G,7,0),"")</f>
        <v>Dead</v>
      </c>
      <c r="K2" s="67" t="s">
        <v>39022</v>
      </c>
      <c r="L2" s="65" t="str">
        <f>IFERROR(VLOOKUP(D2,DB!A:I,9,0),"")</f>
        <v>Latis</v>
      </c>
    </row>
    <row r="3" spans="1:15" ht="15" customHeight="1">
      <c r="A3" s="156" t="s">
        <v>39023</v>
      </c>
      <c r="B3" s="109" t="str">
        <f>IFERROR(VLOOKUP(D3,DB!A:K,11,0),"")</f>
        <v>R1</v>
      </c>
      <c r="C3" s="109">
        <v>1</v>
      </c>
      <c r="D3" s="109" t="s">
        <v>13290</v>
      </c>
      <c r="E3" s="110" t="s">
        <v>39021</v>
      </c>
      <c r="F3" s="111">
        <v>45971.423842592594</v>
      </c>
      <c r="G3" s="112">
        <f t="shared" ca="1" si="0"/>
        <v>5.1390972221270204E-2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3.8254398146818858E-2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45971.475233564815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45971.475233564815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45971.475233564815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45971.475233564815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45971.475233564815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45971.475233564815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45971.475233564815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45971.475233564815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45971.475233564815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45971.475233564815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45971.475233564815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45971.475233564815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45971.475233564815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45971.475233564815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45971.475233564815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45971.475233564815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45971.475233564815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45971.475233564815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45971.475233564815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45971.475233564815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45971.475233564815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45971.475233564815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45971.475233564815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45971.475233564815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45971.475233564815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45971.475233564815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45971.475233564815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45971.475233564815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45971.475233564815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45971.475233564815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45971.475233564815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45971.475233564815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45971.475233564815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45971.475233564815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45971.475233564815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45971.475233564815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45971.475233564815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45971.475233564815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45971.475233564815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45971.475233564815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45971.475233564815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45971.475233564815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45971.475233564815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45971.475233564815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45971.475233564815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45971.475233564815</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45971.475233564815</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5A95F27D-7863-4D9C-93ED-FBBA2EE6668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146.47539560185396</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5" t="s">
        <v>39109</v>
      </c>
      <c r="B4" s="18" t="str">
        <f>IFERROR(VLOOKUP(D4,DB!A:K,11,0),"")</f>
        <v>R2</v>
      </c>
      <c r="C4" s="18">
        <v>1</v>
      </c>
      <c r="D4" s="18" t="s">
        <v>21480</v>
      </c>
      <c r="E4" s="103" t="s">
        <v>39021</v>
      </c>
      <c r="F4" s="104">
        <v>45971.188437500001</v>
      </c>
      <c r="G4" s="105">
        <f t="shared" ca="1" si="0"/>
        <v>0.28679606481455266</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0.16914560185250593</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3" ca="1" si="1">IFERROR(NOW()-F6,"-")</f>
        <v>0.14548819444462424</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45971.475233564815</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45971.475233564815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45971.475233564815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45971.475233564815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45971.475233564815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45971.475233564815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45971.475233564815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45971.475233564815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45971.475233564815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45971.475233564815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45971.475233564815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45971.475233564815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45971.475233564815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45971.475233564815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45971.475233564815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45971.475233564815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45971.475233564815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45971.475233564815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45971.475233564815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45971.475233564815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45971.475233564815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45971.475233564815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45971.475233564815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45971.475233564815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45971.475233564815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45971.475233564815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45971.475233564815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ref="G34:G65" ca="1" si="2">IFERROR(NOW()-F34,"-")</f>
        <v>45971.475233564815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2"/>
        <v>45971.475233564815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2"/>
        <v>45971.475233564815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45971.475233564815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45971.475233564815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45971.475233564815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27"/>
      <c r="B40" s="128" t="str">
        <f>IFERROR(VLOOKUP(D40,DB!A:K,11,0),"")</f>
        <v/>
      </c>
      <c r="C40" s="128"/>
      <c r="D40" s="128"/>
      <c r="E40" s="129"/>
      <c r="F40" s="130"/>
      <c r="G40" s="131">
        <f t="shared" ca="1" si="2"/>
        <v>45971.475233564815</v>
      </c>
      <c r="H40" s="130"/>
      <c r="I40" s="128" t="str">
        <f>IFERROR(VLOOKUP(D40,DB!A:F,6,0),"")</f>
        <v/>
      </c>
      <c r="J40" s="128" t="str">
        <f>IFERROR(VLOOKUP(D40,DB!A:G,7,0),"")</f>
        <v/>
      </c>
      <c r="K40" s="132"/>
      <c r="L40" s="128" t="str">
        <f>IFERROR(VLOOKUP(D40,DB!A:I,9,0),"")</f>
        <v/>
      </c>
      <c r="M40" s="128"/>
      <c r="N40" s="128"/>
      <c r="O40" s="128"/>
      <c r="P40" s="128"/>
      <c r="Q40" s="128"/>
      <c r="R40" s="128"/>
      <c r="S40" s="128"/>
      <c r="T40" s="128"/>
      <c r="U40" s="128"/>
      <c r="V40" s="128"/>
      <c r="W40" s="128"/>
      <c r="X40" s="128"/>
      <c r="Y40" s="128"/>
      <c r="Z40" s="128"/>
      <c r="AA40" s="128"/>
      <c r="AB40" s="128"/>
      <c r="AC40" s="128"/>
      <c r="AD40" s="128"/>
      <c r="AE40" s="128"/>
      <c r="AF40" s="128"/>
      <c r="AG40" s="128"/>
      <c r="AH40" s="128"/>
      <c r="AI40" s="128"/>
      <c r="AJ40" s="128"/>
      <c r="AK40" s="128"/>
      <c r="AL40" s="128"/>
      <c r="AM40" s="128"/>
      <c r="AN40" s="128"/>
      <c r="AO40" s="128"/>
      <c r="AP40" s="128"/>
      <c r="AQ40" s="128"/>
      <c r="AR40" s="128"/>
      <c r="AS40" s="128"/>
      <c r="AT40" s="128"/>
      <c r="AU40" s="128"/>
      <c r="AV40" s="128"/>
      <c r="AW40" s="128"/>
      <c r="AX40" s="128"/>
      <c r="AY40" s="128"/>
      <c r="AZ40" s="128"/>
      <c r="BA40" s="128"/>
      <c r="BB40" s="128"/>
      <c r="BC40" s="128"/>
      <c r="BD40" s="128"/>
      <c r="BE40" s="128"/>
      <c r="BF40" s="128"/>
      <c r="BG40" s="128"/>
      <c r="BH40" s="128"/>
      <c r="BI40" s="128"/>
      <c r="BJ40" s="128"/>
      <c r="BK40" s="128"/>
      <c r="BL40" s="128"/>
      <c r="BM40" s="128"/>
      <c r="BN40" s="128"/>
      <c r="BO40" s="128"/>
      <c r="BP40" s="128"/>
      <c r="BQ40" s="128"/>
      <c r="BR40" s="128"/>
      <c r="BS40" s="128"/>
      <c r="BT40" s="128"/>
      <c r="BU40" s="128"/>
      <c r="BV40" s="128"/>
      <c r="BW40" s="128"/>
      <c r="BX40" s="128"/>
      <c r="BY40" s="128"/>
      <c r="BZ40" s="128"/>
      <c r="CA40" s="128"/>
      <c r="CB40" s="128"/>
      <c r="CC40" s="128"/>
      <c r="CD40" s="128"/>
      <c r="CE40" s="128"/>
      <c r="CF40" s="128"/>
      <c r="CG40" s="128"/>
      <c r="CH40" s="128"/>
      <c r="CI40" s="128"/>
      <c r="CJ40" s="133"/>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39115</v>
      </c>
      <c r="B2" s="61" t="str">
        <f>IFERROR(VLOOKUP(D2,DB!A:K,11,0),"")</f>
        <v>R3</v>
      </c>
      <c r="C2" s="18">
        <v>4</v>
      </c>
      <c r="D2" s="61" t="s">
        <v>22290</v>
      </c>
      <c r="E2" s="18" t="s">
        <v>39021</v>
      </c>
      <c r="F2" s="20">
        <v>45971.43922453704</v>
      </c>
      <c r="G2" s="21">
        <f ca="1">IFERROR(NOW()-F2,"-")</f>
        <v>3.6009027775435243E-2</v>
      </c>
      <c r="H2" s="22">
        <v>45971.430821759262</v>
      </c>
      <c r="I2" s="19" t="str">
        <f>IFERROR(VLOOKUP(D2,DB!A:F,6,0),"")</f>
        <v>SCECO</v>
      </c>
      <c r="J2" s="18" t="str">
        <f>IFERROR(VLOOKUP(D2,DB!A:G,7,0),"")</f>
        <v>In progress</v>
      </c>
      <c r="K2" s="45" t="s">
        <v>39116</v>
      </c>
      <c r="L2" s="23" t="str">
        <f>IFERROR(VLOOKUP(D2,DB!A:I,9,0),"")</f>
        <v>Latis</v>
      </c>
    </row>
    <row r="3" spans="1:13" ht="15" customHeight="1">
      <c r="A3" s="19"/>
      <c r="B3" s="61" t="str">
        <f>IFERROR(VLOOKUP(D3,DB!A:K,11,0),"")</f>
        <v/>
      </c>
      <c r="C3" s="18"/>
      <c r="D3" s="18"/>
      <c r="E3" s="18"/>
      <c r="F3" s="20"/>
      <c r="G3" s="21">
        <f ca="1">IFERROR(NOW()-F3,"-")</f>
        <v>45971.475233564815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ref="G4:G12" ca="1" si="0">IFERROR(NOW()-F4,"-")</f>
        <v>45971.475233564815</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45971.475233564815</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45971.475233564815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45971.475233564815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45971.475233564815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45971.475233564815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45971.475233564815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45971.475233564815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45971.475233564815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45971.475233564815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45971.475233564815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45971.475233564815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45971.475233564815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45971.475233564815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45971.475233564815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45971.475233564815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45971.475233564815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45971.475233564815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45971.475233564815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45971.475233564815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45971.475233564815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45971.475233564815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45971.475233564815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45971.475233564815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45971.475233564815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45971.475233564815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45971.475233564815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45971.475233564815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45971.475233564815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45971.475233564815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45971.475233564815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45971.475233564815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45971.475233564815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45971.475233564815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45971.475233564815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45971.475233564815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45971.475233564815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45971.475233564815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45971.475233564815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45971.475233564815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45971.475233564815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45971.475233564815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45971.475233564815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45971.475233564815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45971.475233564815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45971.475233564815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45971.475233564815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45971.475233564815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45971.475233564815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45971.475233564815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45971.475233564815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45971.475233564815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45971.475233564815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45971.475233564815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45971.475233564815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45971.475233564815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45971.475233564815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45971.475233564815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45971.475233564815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45971.475233564815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45971.475233564815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45971.475233564815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45971.475233564815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45971.475233564815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45971.475233564815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45971.475233564815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45971.475233564815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45971.475233564815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45971.475233564815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45971.475233564815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45971.475233564815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45971.475233564815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45971.475233564815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45971.475233564815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45971.475233564815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45971.475233564815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45971.475233564815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45971.475233564815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45971.475233564815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45971.475233564815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45971.475233564815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45971.475233564815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45971.475233564815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45971.475233564815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45971.475233564815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45971.475233564815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45971.475233564815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45971.475233564815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45971.475233564815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45971.475233564815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45971.475233564815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45971.475233564815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45971.475233564815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45971.475233564815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45971.475233564815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45971.475233564815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45971.475233564815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45971.475233564815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45971.475233564815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45971.475233564815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45971.475233564815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45971.475233564815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45971.475233564815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45971.475233564815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45971.475233564815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45971.475233564815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45971.475233564815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45971.475233564815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45971.475233564815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45971.475233564815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45971.475233564815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45971.475233564815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45971.475233564815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45971.475233564815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45971.475233564815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45971.475233564815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45971.475233564815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45971.475233564815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45971.475233564815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45971.475233564815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45971.475233564815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45971.475233564815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45971.475233564815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45971.475233564815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45971.475233564815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45971.475233564815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45971.475233564815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45971.475233564815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45971.475233564815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45971.475233564815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45971.475233564815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45971.475233564815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45971.475233564815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45971.475233564815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45971.475233564815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45971.475233564815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45971.475233564815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45971.475233564815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45971.475233564815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45971.475233564815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45971.475233564815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45971.475233564815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45971.475233564815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45971.475233564815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45971.475233564815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45971.475233564815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45971.475233564815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45971.475233564815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45971.475233564815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45971.475233564815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45971.475233564815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45971.475233564815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45971.475233564815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45971.475233564815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45971.475233564815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45971.475233564815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45971.475233564815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45971.475233564815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45971.475233564815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45971.475233564815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45971.475233564815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45971.475233564815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45971.475233564815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45971.475233564815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45971.475233564815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45971.475233564815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45971.475233564815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45971.475233564815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45971.475233564815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45971.475233564815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45971.475233564815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45971.475233564815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45971.475233564815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45971.475233564815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45971.475233564815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45971.475233564815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45971.475233564815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45971.475233564815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45971.475233564815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45971.475233564815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45971.475233564815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45971.475233564815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45971.475233564815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45971.475233564815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45971.475233564815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45971.475233564815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45971.475233564815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45971.475233564815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45971.475233564815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45971.475233564815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45971.475233564815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45971.475233564815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45971.475233564815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45971.475233564815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45971.475233564815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45971.475233564815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45971.475233564815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45971.475233564815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45971.475233564815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45971.475233564815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45971.475233564815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45971.475233564815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45971.475233564815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45971.475233564815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45971.475233564815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45971.475233564815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45971.475233564815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45971.475233564815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45971.475233564815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45971.475233564815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45971.475233564815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45971.475233564815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45971.475233564815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45971.475233564815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45971.475233564815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45971.475233564815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45971.475233564815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45971.475233564815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45971.475233564815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45971.475233564815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45971.475233564815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45971.475233564815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45971.475233564815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45971.475233564815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45971.475233564815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45971.475233564815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45971.475233564815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45971.475233564815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45971.475233564815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45971.475233564815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45971.475233564815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45971.475233564815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45971.475233564815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45971.475233564815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45971.475233564815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45971.475233564815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45971.475233564815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45971.475233564815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45971.475233564815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45971.475233564815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45971.475233564815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45971.475233564815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45971.475233564815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45971.475233564815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45971.475233564815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45971.475233564815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45971.475233564815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45971.475233564815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45971.475233564815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45971.475233564815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45971.475233564815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45971.475233564815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45971.475233564815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45971.475233564815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45971.475233564815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45971.475233564815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45971.475233564815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45971.475233564815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45971.475233564815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45971.475233564815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45971.475233564815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45971.475233564815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45971.475233564815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45971.475233564815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45971.475233564815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45971.475233564815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45971.475233564815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45971.475233564815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45971.475233564815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45971.475233564815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45971.475233564815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45971.475233564815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45971.475233564815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45971.475233564815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45971.475233564815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45971.475233564815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45971.475233564815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45971.475233564815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45971.475233564815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45971.475233564815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45971.475233564815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45971.475233564815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45971.475233564815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45971.475233564815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45971.475233564815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45971.475233564815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45971.475233564815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45971.475233564815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45971.475233564815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45971.475233564815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45971.475233564815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45971.475233564815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45971.475233564815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45971.475233564815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45971.475233564815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45971.475233564815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45971.475233564815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45971.475233564815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45971.475233564815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45971.475233564815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45971.475233564815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45971.475233564815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45971.475233564815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45971.475233564815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45971.475233564815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45971.475233564815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45971.475233564815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45971.475233564815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45971.475233564815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45971.475233564815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45971.475233564815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45971.475233564815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45971.475233564815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45971.475233564815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45971.475233564815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45971.475233564815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45971.475233564815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45971.475233564815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45971.475233564815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45971.475233564815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45971.475233564815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45971.475233564815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45971.475233564815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45971.475233564815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45971.475233564815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45971.475233564815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45971.475233564815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45971.475233564815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45971.475233564815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45971.475233564815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45971.475233564815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45971.475233564815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45971.475233564815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45971.475233564815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45971.475233564815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45971.475233564815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45971.475233564815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45971.475233564815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45971.475233564815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45971.475233564815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45971.475233564815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45971.475233564815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45971.475233564815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45971.475233564815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45971.475233564815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45971.475233564815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45971.475233564815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45971.475233564815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45971.475233564815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45971.475233564815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45971.475233564815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45971.475233564815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45971.475233564815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45971.475233564815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45971.475233564815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45971.475233564815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45971.475233564815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45971.475233564815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45971.475233564815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45971.475233564815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45971.475233564815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45971.475233564815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45971.475233564815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45971.475233564815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45971.475233564815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45971.475233564815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45971.475233564815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45971.475233564815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45971.475233564815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45971.475233564815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45971.475233564815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45971.475233564815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45971.475233564815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45971.475233564815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45971.475233564815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45971.475233564815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45971.475233564815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45971.475233564815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45971.475233564815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45971.475233564815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45971.475233564815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45971.475233564815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45971.475233564815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45971.475233564815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45971.475233564815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45971.475233564815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45971.475233564815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45971.475233564815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45971.475233564815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45971.475233564815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45971.475233564815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45971.475233564815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45971.475233564815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45971.475233564815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45971.475233564815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45971.475233564815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45971.475233564815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45971.475233564815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45971.475233564815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45971.475233564815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45971.475233564815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45971.475233564815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45971.475233564815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45971.475233564815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45971.475233564815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45971.475233564815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45971.475233564815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45971.475233564815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45971.475233564815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45971.475233564815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45971.475233564815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45971.475233564815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45971.475233564815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45971.475233564815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45971.475233564815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45971.475233564815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45971.475233564815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45971.475233564815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45971.475233564815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45971.475233564815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45971.475233564815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45971.475233564815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45971.475233564815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45971.475233564815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45971.475233564815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45971.475233564815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45971.475233564815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45971.475233564815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45971.475233564815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45971.475233564815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45971.475233564815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45971.475233564815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45971.475233564815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45971.475233564815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45971.475233564815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45971.475233564815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45971.475233564815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45971.475233564815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45971.475233564815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45971.475233564815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45971.475233564815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45971.475233564815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45971.475233564815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45971.475233564815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45971.475233564815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45971.475233564815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45971.475233564815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45971.475233564815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45971.475233564815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45971.475233564815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45971.475233564815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45971.475233564815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45971.475233564815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45971.475233564815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45971.475233564815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45971.475233564815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45971.475233564815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45971.475233564815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45971.475233564815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45971.475233564815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45971.475233564815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45971.475233564815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45971.475233564815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45971.475233564815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45971.475233564815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45971.475233564815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45971.475233564815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45971.475233564815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45971.475233564815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45971.475233564815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45971.475233564815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45971.475233564815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45971.475233564815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45971.475233564815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45971.475233564815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45971.475233564815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45971.475233564815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45971.475233564815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45971.475233564815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45971.475233564815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45971.475233564815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45971.475233564815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45971.475233564815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45971.475233564815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45971.475233564815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45971.475233564815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45971.475233564815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45971.475233564815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45971.475233564815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45971.475233564815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45971.475233564815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45971.475233564815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45971.475233564815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45971.475233564815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45971.475233564815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45971.475233564815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45971.475233564815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45971.475233564815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45971.475233564815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45971.475233564815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45971.475233564815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45971.475233564815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45971.475233564815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45971.475233564815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45971.475233564815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45971.475233564815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45971.475233564815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45971.475233564815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45971.475233564815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45971.475233564815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45971.475233564815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45971.475233564815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45971.475233564815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45971.475233564815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45971.475233564815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45971.475233564815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45971.475233564815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45971.475233564815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45971.475233564815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45971.475233564815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45971.475233564815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45971.475233564815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45971.475233564815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45971.475233564815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45971.475233564815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45971.475233564815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45971.475233564815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45971.475233564815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45971.475233564815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45971.475233564815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45971.475233564815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45971.475233564815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45971.475233564815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45971.475233564815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45971.475233564815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45971.475233564815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45971.475233564815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45971.475233564815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45971.475233564815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45971.475233564815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45971.475233564815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45971.475233564815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45971.475233564815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45971.475233564815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45971.475233564815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45971.475233564815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45971.475233564815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45971.475233564815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45971.475233564815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45971.475233564815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45971.475233564815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45971.475233564815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45971.475233564815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45971.475233564815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45971.475233564815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45971.475233564815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45971.475233564815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45971.475233564815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45971.475233564815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45971.475233564815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45971.475233564815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45971.475233564815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45971.475233564815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45971.475233564815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45971.475233564815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45971.475233564815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45971.475233564815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45971.475233564815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45971.475233564815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45971.475233564815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45971.475233564815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45971.475233564815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45971.475233564815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45971.475233564815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45971.475233564815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45971.475233564815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45971.475233564815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45971.475233564815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45971.475233564815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45971.475233564815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45971.475233564815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45971.475233564815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45971.475233564815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45971.475233564815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45971.475233564815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45971.475233564815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45971.475233564815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45971.475233564815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45971.475233564815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45971.475233564815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45971.475233564815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45971.475233564815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45971.475233564815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45971.475233564815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45971.475233564815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45971.475233564815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45971.475233564815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45971.475233564815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45971.475233564815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45971.475233564815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45971.475233564815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45971.475233564815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45971.475233564815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45971.475233564815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45971.475233564815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45971.475233564815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45971.475233564815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45971.475233564815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45971.475233564815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45971.475233564815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45971.475233564815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45971.475233564815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45971.475233564815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45971.475233564815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45971.475233564815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45971.475233564815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45971.475233564815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45971.475233564815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45971.475233564815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45971.475233564815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45971.475233564815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45971.475233564815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45971.475233564815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45971.475233564815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45971.475233564815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45971.475233564815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45971.475233564815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45971.475233564815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45971.475233564815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45971.475233564815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45971.475233564815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45971.475233564815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45971.475233564815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45971.475233564815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45971.475233564815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45971.475233564815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45971.475233564815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45971.475233564815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45971.475233564815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45971.475233564815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45971.475233564815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45971.475233564815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45971.475233564815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45971.475233564815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45971.475233564815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45971.475233564815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45971.475233564815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45971.475233564815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45971.475233564815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45971.475233564815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45971.475233564815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45971.475233564815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45971.475233564815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45971.475233564815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45971.475233564815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45971.475233564815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45971.475233564815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45971.475233564815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45971.475233564815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45971.475233564815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45971.475233564815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45971.475233564815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45971.475233564815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45971.475233564815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45971.475233564815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45971.475233564815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45971.475233564815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45971.475233564815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45971.475233564815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45971.475233564815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45971.475233564815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45971.475233564815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45971.475233564815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45971.475233564815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45971.475233564815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45971.475233564815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45971.475233564815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45971.475233564815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45971.475233564815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45971.475233564815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45971.475233564815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45971.475233564815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45971.475233564815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45971.475233564815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45971.475233564815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45971.475233564815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45971.475233564815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45971.475233564815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45971.475233564815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45971.475233564815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45971.475233564815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45971.475233564815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45971.475233564815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45971.475233564815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45971.475233564815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45971.475233564815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45971.475233564815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45971.475233564815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45971.475233564815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45971.475233564815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45971.475233564815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45971.475233564815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45971.475233564815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45971.475233564815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45971.475233564815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45971.475233564815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45971.475233564815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45971.475233564815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45971.475233564815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45971.475233564815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45971.475233564815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45971.475233564815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45971.475233564815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45971.475233564815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45971.475233564815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45971.475233564815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45971.475233564815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45971.475233564815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45971.475233564815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45971.475233564815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45971.475233564815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45971.475233564815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45971.475233564815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45971.475233564815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45971.475233564815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45971.475233564815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45971.475233564815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45971.475233564815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45971.475233564815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45971.475233564815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45971.475233564815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45971.475233564815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45971.475233564815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45971.475233564815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45971.475233564815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45971.475233564815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45971.475233564815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45971.475233564815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45971.475233564815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45971.475233564815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45971.475233564815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45971.475233564815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45971.475233564815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45971.475233564815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45971.475233564815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45971.475233564815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45971.475233564815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45971.475233564815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45971.475233564815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45971.475233564815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45971.475233564815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45971.475233564815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45971.475233564815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45971.475233564815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45971.475233564815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45971.475233564815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45971.475233564815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45971.475233564815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45971.475233564815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45971.475233564815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45971.475233564815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45971.475233564815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45971.475233564815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45971.475233564815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45971.475233564815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45971.475233564815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45971.475233564815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45971.475233564815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45971.475233564815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45971.475233564815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45971.475233564815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45971.475233564815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45971.475233564815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45971.475233564815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45971.475233564815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45971.475233564815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45971.475233564815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45971.475233564815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45971.475233564815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45971.475233564815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45971.475233564815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45971.475233564815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45971.475233564815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45971.475233564815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45971.475233564815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45971.475233564815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45971.475233564815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45971.475233564815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45971.475233564815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45971.475233564815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45971.475233564815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45971.475233564815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45971.475233564815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45971.475233564815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45971.475233564815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45971.475233564815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45971.475233564815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45971.475233564815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45971.475233564815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45971.475233564815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45971.475233564815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45971.475233564815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45971.475233564815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45971.475233564815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45971.475233564815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45971.475233564815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45971.475233564815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45971.475233564815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45971.475233564815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45971.475233564815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45971.475233564815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45971.475233564815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45971.475233564815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45971.475233564815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45971.475233564815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45971.475233564815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45971.475233564815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45971.475233564815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45971.475233564815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45971.475233564815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45971.475233564815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45971.475233564815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45971.475233564815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45971.475233564815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45971.475233564815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45971.475233564815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45971.475233564815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45971.475233564815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45971.475233564815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45971.475233564815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45971.475233564815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45971.475233564815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45971.475233564815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45971.475233564815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45971.475233564815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45971.475233564815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45971.475233564815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45971.475233564815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45971.475233564815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45971.475233564815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45971.475233564815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45971.475233564815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45971.475233564815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45971.475233564815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45971.475233564815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45971.475233564815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45971.475233564815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45971.475233564815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45971.475233564815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45971.475233564815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45971.475233564815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45971.475233564815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45971.475233564815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45971.475233564815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45971.475233564815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45971.475233564815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45971.475233564815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45971.475233564815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45971.475233564815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45971.475233564815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45971.475233564815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45971.475233564815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45971.475233564815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45971.475233564815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45971.475233564815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45971.475233564815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45971.475233564815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45971.475233564815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45971.475233564815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45971.475233564815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45971.475233564815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45971.475233564815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45971.475233564815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45971.475233564815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45971.475233564815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45971.475233564815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45971.475233564815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45971.475233564815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45971.475233564815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45971.475233564815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45971.475233564815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45971.475233564815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45971.475233564815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45971.475233564815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45971.475233564815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45971.475233564815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45971.475233564815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45971.475233564815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45971.475233564815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45971.475233564815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45971.475233564815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45971.475233564815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45971.475233564815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45971.475233564815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45971.475233564815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45971.475233564815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45971.475233564815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45971.475233564815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45971.475233564815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45971.475233564815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45971.475233564815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45971.475233564815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45971.475233564815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45971.475233564815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45971.475233564815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45971.475233564815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45971.475233564815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45971.475233564815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45971.475233564815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45971.475233564815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45971.475233564815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45971.475233564815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45971.475233564815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45971.475233564815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45971.475233564815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45971.475233564815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45971.475233564815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45971.475233564815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45971.475233564815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45971.475233564815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45971.475233564815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45971.475233564815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45971.475233564815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45971.475233564815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45971.475233564815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45971.475233564815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45971.475233564815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45971.475233564815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45971.475233564815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45971.475233564815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45971.475233564815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45971.475233564815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45971.475233564815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45971.475233564815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45971.475233564815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45971.475233564815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45971.475233564815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45971.475233564815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45971.475233564815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45971.475233564815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45971.475233564815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45971.475233564815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45971.475233564815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45971.475233564815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45971.475233564815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45971.475233564815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45971.475233564815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45971.475233564815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45971.475233564815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45971.475233564815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45971.475233564815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45971.475233564815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45971.475233564815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45971.475233564815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45971.475233564815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45971.475233564815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45971.475233564815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45971.475233564815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45971.475233564815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45971.475233564815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45971.475233564815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45971.475233564815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45971.475233564815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45971.475233564815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45971.475233564815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45971.475233564815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45971.475233564815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45971.475233564815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45971.475233564815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45971.475233564815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45971.475233564815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45971.475233564815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45971.475233564815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45971.475233564815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45971.475233564815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45971.475233564815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45971.475233564815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45971.475233564815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45971.475233564815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45971.475233564815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45971.475233564815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45971.475233564815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45971.475233564815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45971.475233564815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45971.475233564815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45971.475233564815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45971.475233564815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45971.475233564815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45971.475233564815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45971.475233564815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45971.475233564815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45971.475233564815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45971.475233564815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45971.475233564815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45971.475233564815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45971.475233564815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45971.475233564815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45971.475233564815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45971.475233564815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45971.475233564815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45971.475233564815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45971.475233564815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45971.475233564815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45971.475233564815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45971.475233564815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45971.475233564815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45971.475233564815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45971.475233564815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45971.475233564815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45971.475233564815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45971.475233564815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45971.475233564815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45971.475233564815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45971.475233564815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45971.475233564815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45971.475233564815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45971.475233564815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45971.475233564815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45971.475233564815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45971.475233564815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45971.475233564815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45971.475233564815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45971.475233564815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45971.475233564815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45971.475233564815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45971.475233564815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45971.475233564815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45971.475233564815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45971.475233564815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45971.475233564815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45971.475233564815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45971.475233564815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45971.475233564815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45971.475233564815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45971.475233564815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45971.475233564815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45971.475233564815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45971.475233564815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45971.475233564815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45971.475233564815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45971.475233564815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45971.475233564815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45971.475233564815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45971.475233564815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45971.475233564815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45971.475233564815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45971.475233564815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45971.475233564815</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267.99451597221923</v>
      </c>
      <c r="H2" s="96">
        <v>45703.474768518521</v>
      </c>
      <c r="I2" s="96" t="str">
        <f>IFERROR(VLOOKUP(D2,DB!A:F,6,0),"")</f>
        <v>SCECO</v>
      </c>
      <c r="J2" s="96" t="str">
        <f>IFERROR(VLOOKUP(D2,DB!A:G,7,0),"")</f>
        <v>Dead</v>
      </c>
      <c r="K2" s="98" t="s">
        <v>39118</v>
      </c>
      <c r="L2" s="92" t="str">
        <f>IFERROR(VLOOKUP(D2,DB!A:I,9,0),"")</f>
        <v>Latis</v>
      </c>
    </row>
    <row r="3" spans="1:16" ht="15" customHeight="1">
      <c r="A3" s="135" t="s">
        <v>39119</v>
      </c>
      <c r="B3" s="135" t="str">
        <f>IFERROR(VLOOKUP(D3,DB!A:K,11,0),"")</f>
        <v>R4</v>
      </c>
      <c r="C3" s="94">
        <v>2</v>
      </c>
      <c r="D3" s="92" t="s">
        <v>28742</v>
      </c>
      <c r="E3" s="95" t="s">
        <v>39021</v>
      </c>
      <c r="F3" s="96">
        <v>45971.446111111109</v>
      </c>
      <c r="G3" s="97">
        <f ca="1">IFERROR(NOW()-F3,"")</f>
        <v>2.9122453706804663E-2</v>
      </c>
      <c r="H3" s="96">
        <v>45971.431620370371</v>
      </c>
      <c r="I3" s="135" t="str">
        <f>IFERROR(VLOOKUP(D3,DB!A:F,6,0),"")</f>
        <v>SCECO</v>
      </c>
      <c r="J3" s="135" t="str">
        <f>IFERROR(VLOOKUP(D3,DB!A:G,7,0),"")</f>
        <v>Dead+Vandalized</v>
      </c>
      <c r="K3" s="98" t="s">
        <v>39120</v>
      </c>
      <c r="L3" s="92" t="str">
        <f>IFERROR(VLOOKUP(D3,DB!A:I,9,0),"")</f>
        <v>Latis</v>
      </c>
    </row>
    <row r="4" spans="1:16" ht="15" customHeight="1">
      <c r="A4" s="135"/>
      <c r="B4" s="135" t="str">
        <f>IFERROR(VLOOKUP(D4,DB!A:K,11,0),"")</f>
        <v/>
      </c>
      <c r="C4" s="94"/>
      <c r="D4" s="92"/>
      <c r="E4" s="95"/>
      <c r="F4" s="96"/>
      <c r="G4" s="97">
        <f ca="1">IFERROR(NOW()-F4,"")</f>
        <v>45971.475233564815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45971.475233564815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45971.475233564815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45971.475233564815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45971.475233564815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45971.475233564815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45971.475233564815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45971.475233564815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45971.475233564815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45971.475233564815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45971.475233564815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45971.475233564815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45971.475233564815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45971.475233564815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45971.475233564815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45971.475233564815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45971.475233564815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45971.475233564815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45971.475233564815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45971.475233564815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45971.475233564815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45971.475233564815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45971.475233564815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45971.475233564815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45971.475233564815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45971.475233564815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45971.475233564815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45971.475233564815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45971.475233564815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45971.475233564815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45971.475233564815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45971.475233564815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45971.475233564815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45971.475233564815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45971.475233564815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45971.475233564815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45971.475233564815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45971.475233564815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45971.475233564815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45971.475233564815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45971.475233564815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45971.475233564815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45971.475233564815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45971.475233564815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45971.475233564815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45971.475233564815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45971.475233564815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45971.475233564815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45971.475233564815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45971.475233564815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45971.475233564815</v>
      </c>
      <c r="H54" s="96"/>
      <c r="I54" s="135" t="str">
        <f>IFERROR(VLOOKUP(D54,DB!A:F,6,0),"")</f>
        <v/>
      </c>
      <c r="J54" s="135" t="str">
        <f>IFERROR(VLOOKUP(D54,DB!A:G,7,0),"")</f>
        <v/>
      </c>
      <c r="K54" s="98"/>
      <c r="L54" s="92" t="str">
        <f>IFERROR(VLOOKUP(D54,DB!A:I,9,0),"")</f>
        <v/>
      </c>
    </row>
    <row r="55" spans="1:12" ht="15" customHeight="1">
      <c r="A55" s="149"/>
      <c r="B55" s="149" t="str">
        <f>IFERROR(VLOOKUP(D55,DB!A:K,11,0),"")</f>
        <v/>
      </c>
      <c r="C55" s="150"/>
      <c r="D55" s="151"/>
      <c r="E55" s="152"/>
      <c r="F55" s="153"/>
      <c r="G55" s="97">
        <f ca="1">IFERROR(NOW()-F55,"")</f>
        <v>45971.475233564815</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45971.475233564815</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45971.475233564815</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45971.475233564815</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45971.475233564815</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45971.475233564815</v>
      </c>
      <c r="H60" s="153"/>
      <c r="I60" s="149" t="str">
        <f>IFERROR(VLOOKUP(D60,DB!A:F,6,0),"")</f>
        <v/>
      </c>
      <c r="J60" s="149" t="str">
        <f>IFERROR(VLOOKUP(D60,DB!A:G,7,0),"")</f>
        <v/>
      </c>
      <c r="K60" s="154"/>
      <c r="L60" s="151" t="str">
        <f>IFERROR(VLOOKUP(D60,DB!A:I,9,0),"")</f>
        <v/>
      </c>
    </row>
    <row r="61" spans="1:12" ht="15" customHeight="1">
      <c r="A61" s="149"/>
      <c r="B61" s="149" t="str">
        <f>IFERROR(VLOOKUP(D61,DB!A:K,11,0),"")</f>
        <v/>
      </c>
      <c r="C61" s="150"/>
      <c r="D61" s="151"/>
      <c r="E61" s="152"/>
      <c r="F61" s="153"/>
      <c r="G61" s="97">
        <f ca="1">IFERROR(NOW()-F61,"")</f>
        <v>45971.475233564815</v>
      </c>
      <c r="H61" s="153"/>
      <c r="I61" s="149" t="str">
        <f>IFERROR(VLOOKUP(D61,DB!A:F,6,0),"")</f>
        <v/>
      </c>
      <c r="J61" s="149" t="str">
        <f>IFERROR(VLOOKUP(D61,DB!A:G,7,0),"")</f>
        <v/>
      </c>
      <c r="K61" s="154"/>
      <c r="L61" s="151" t="str">
        <f>IFERROR(VLOOKUP(D61,DB!A:I,9,0),"")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4"/>
  <sheetViews>
    <sheetView tabSelected="1" workbookViewId="0">
      <selection activeCell="A14" sqref="A14"/>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79.643173379627115</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39104</v>
      </c>
      <c r="F3" s="38">
        <v>45926.188877314817</v>
      </c>
      <c r="G3" s="116">
        <f t="shared" ref="G3" ca="1" si="0">IFERROR(NOW()-F3,"")</f>
        <v>45.286356249998789</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39104</v>
      </c>
      <c r="F4" s="125">
        <v>45948.661111111112</v>
      </c>
      <c r="G4" s="126">
        <f t="shared" ref="G4:G43" ca="1" si="1">IFERROR(NOW()-F4,"")</f>
        <v>22.814122453703021</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45971.475233564815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45971.475233564815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45971.475233564815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45971.475233564815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45971.475233564815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45971.475233564815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45971.475233564815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45971.475233564815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45971.475233564815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45971.475233564815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45971.475233564815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45971.475233564815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45971.475233564815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45971.475233564815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45971.475233564815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45971.475233564815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45971.475233564815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45971.475233564815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45971.475233564815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45971.475233564815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45971.475233564815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45971.475233564815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45971.475233564815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45971.475233564815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45971.475233564815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45971.475233564815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45971.475233564815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45971.475233564815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45971.475233564815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45971.475233564815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45971.475233564815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45971.475233564815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45971.475233564815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45971.475233564815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45971.475233564815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45971.475233564815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45971.475233564815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45971.475233564815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ref="G44:G107" ca="1" si="2">IFERROR(NOW()-F44,"")</f>
        <v>45971.475233564815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45971.475233564815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45971.475233564815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45971.475233564815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45971.475233564815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45971.475233564815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45971.475233564815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45971.475233564815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45971.475233564815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45971.475233564815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45971.475233564815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45971.475233564815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45971.475233564815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45971.475233564815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45971.475233564815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45971.475233564815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45971.475233564815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45971.475233564815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45971.475233564815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45971.475233564815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45971.475233564815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45971.475233564815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45971.475233564815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45971.475233564815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45971.475233564815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45971.475233564815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45971.475233564815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45971.475233564815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45971.475233564815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45971.475233564815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45971.475233564815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45971.475233564815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45971.475233564815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45971.475233564815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45971.475233564815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45971.475233564815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45971.475233564815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45971.475233564815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45971.475233564815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45971.475233564815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45971.475233564815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45971.475233564815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45971.475233564815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45971.475233564815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45971.475233564815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45971.475233564815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45971.475233564815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45971.475233564815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45971.475233564815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45971.475233564815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45971.475233564815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45971.475233564815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45971.475233564815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45971.475233564815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45971.475233564815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45971.475233564815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45971.475233564815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45971.475233564815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45971.475233564815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45971.475233564815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45971.475233564815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45971.475233564815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45971.475233564815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45971.475233564815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3">IFERROR(NOW()-F108,"")</f>
        <v>45971.475233564815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45971.475233564815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45971.475233564815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45971.475233564815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45971.475233564815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45971.475233564815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45971.475233564815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45971.475233564815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45971.475233564815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45971.475233564815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45971.475233564815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45971.475233564815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45971.475233564815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45971.475233564815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45971.475233564815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45971.475233564815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45971.475233564815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45971.475233564815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45971.475233564815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45971.475233564815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45971.475233564815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45971.475233564815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45971.475233564815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45971.475233564815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45971.475233564815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45971.475233564815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45971.475233564815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45971.475233564815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45971.475233564815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45971.475233564815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45971.475233564815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45971.475233564815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45971.475233564815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45971.475233564815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45971.475233564815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45971.475233564815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45971.475233564815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45971.475233564815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45971.475233564815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45971.475233564815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45971.475233564815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45971.475233564815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45971.475233564815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45971.475233564815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45971.475233564815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45971.475233564815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45971.475233564815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45971.475233564815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45971.475233564815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45971.475233564815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45971.475233564815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45971.475233564815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45971.475233564815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45971.475233564815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45971.475233564815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45971.475233564815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45971.475233564815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45971.475233564815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45971.475233564815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45971.475233564815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45971.475233564815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45971.475233564815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45971.475233564815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45971.475233564815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4">IFERROR(NOW()-F172,"")</f>
        <v>45971.475233564815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45971.475233564815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45971.475233564815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45971.475233564815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45971.475233564815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45971.475233564815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45971.475233564815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45971.475233564815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45971.475233564815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45971.475233564815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45971.475233564815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45971.475233564815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45971.475233564815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45971.475233564815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45971.475233564815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45971.475233564815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45971.475233564815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45971.475233564815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45971.475233564815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45971.475233564815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45971.475233564815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45971.475233564815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45971.475233564815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45971.475233564815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45971.475233564815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45971.475233564815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45971.475233564815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45971.475233564815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45971.475233564815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45971.475233564815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45971.475233564815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45971.475233564815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45971.475233564815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45971.475233564815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45971.475233564815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45971.475233564815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45971.475233564815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45971.475233564815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45971.475233564815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45971.475233564815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45971.475233564815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45971.475233564815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45971.475233564815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45971.475233564815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45971.475233564815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45971.475233564815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45971.475233564815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45971.475233564815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45971.475233564815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45971.475233564815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45971.475233564815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45971.475233564815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45971.475233564815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45971.475233564815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45971.475233564815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45971.475233564815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45971.475233564815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45971.475233564815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45971.475233564815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45971.475233564815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45971.475233564815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45971.475233564815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45971.475233564815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45971.475233564815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ref="G236:G299" ca="1" si="5">IFERROR(NOW()-F236,"")</f>
        <v>45971.475233564815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45971.475233564815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45971.475233564815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45971.475233564815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45971.475233564815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45971.475233564815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45971.475233564815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45971.475233564815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45971.475233564815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45971.475233564815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45971.475233564815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45971.475233564815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45971.475233564815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45971.475233564815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45971.475233564815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45971.475233564815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45971.475233564815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45971.475233564815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45971.475233564815</v>
      </c>
      <c r="H254" s="124"/>
      <c r="I254" s="124" t="str">
        <f>IFERROR(VLOOKUP(D254,DB!A:F,6,0),"")</f>
        <v/>
      </c>
      <c r="J254" s="124" t="str">
        <f>IFERROR(VLOOKUP(D254,DB!A:G,7,0),"")</f>
        <v/>
      </c>
      <c r="K254" s="124"/>
      <c r="L254" s="124" t="str">
        <f>IFERROR(VLOOKUP(D254,DB!A:I,9,0),"")</f>
        <v/>
      </c>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sheetData>
  <dataValidations count="2">
    <dataValidation allowBlank="1" showInputMessage="1" showErrorMessage="1" sqref="E1" xr:uid="{920C6338-E771-4DAE-8C89-92A9093EA4DE}"/>
    <dataValidation type="list" allowBlank="1" showInputMessage="1" showErrorMessage="1" sqref="E2:E2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45971.475233564815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45971.475233564815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45971.475233564815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45971.475233564815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45971.475233564815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45971.475233564815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45971.475233564815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45971.475233564815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45971.475233564815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45971.475233564815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45971.475233564815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45971.475233564815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45971.475233564815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45971.475233564815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45971.475233564815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45971.475233564815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45971.475233564815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45971.475233564815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45971.475233564815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45971.475233564815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45971.475233564815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45971.475233564815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45971.475233564815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45971.475233564815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45971.475233564815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45971.475233564815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45971.475233564815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45971.475233564815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45971.475233564815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45971.475233564815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45971.475233564815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45971.475233564815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45971.475233564815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45971.475233564815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45971.475233564815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45971.475233564815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45971.475233564815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45971.475233564815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45971.475233564815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45971.475233564815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45971.475233564815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45971.475233564815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45971.475233564815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45971.475233564815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45971.475233564815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45971.475233564815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45971.475233564815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45971.475233564815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45971.475233564815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45971.475233564815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45971.475233564815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45971.475233564815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45971.475233564815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45971.475233564815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45971.475233564815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45971.475233564815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45971.475233564815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45971.475233564815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45971.475233564815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45971.475233564815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45971.475233564815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45971.475233564815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45971.475233564815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45971.475233564815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45971.475233564815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45971.475233564815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45971.475233564815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45971.475233564815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45971.475233564815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45971.475233564815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45971.475233564815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45971.475233564815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45971.475233564815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45971.475233564815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45971.475233564815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45971.475233564815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45971.475233564815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45971.475233564815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45971.475233564815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45971.475233564815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45971.475233564815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45971.475233564815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45971.475233564815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45971.475233564815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45971.475233564815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45971.475233564815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45971.475233564815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45971.475233564815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45971.475233564815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45971.475233564815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45971.475233564815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45971.475233564815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45971.475233564815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45971.475233564815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45971.475233564815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45971.475233564815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45971.475233564815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45971.475233564815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45971.475233564815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45971.475233564815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45971.475233564815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45971.475233564815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45971.475233564815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45971.475233564815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45971.475233564815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45971.475233564815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45971.475233564815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45971.475233564815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45971.475233564815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45971.475233564815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45971.475233564815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45971.475233564815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45971.475233564815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45971.475233564815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45971.475233564815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45971.475233564815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45971.475233564815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45971.475233564815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45971.475233564815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45971.475233564815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45971.475233564815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45971.475233564815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45971.475233564815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45971.475233564815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45971.475233564815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45971.475233564815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45971.475233564815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45971.475233564815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45971.475233564815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45971.475233564815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45971.475233564815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45971.475233564815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45971.475233564815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45971.475233564815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45971.475233564815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45971.475233564815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45971.475233564815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45971.475233564815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45971.475233564815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45971.475233564815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45971.475233564815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45971.475233564815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45971.475233564815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45971.475233564815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45971.475233564815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45971.475233564815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45971.475233564815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45971.475233564815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45971.475233564815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45971.475233564815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45971.475233564815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45971.475233564815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45971.475233564815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45971.475233564815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45971.475233564815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45971.475233564815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45971.475233564815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45971.475233564815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45971.475233564815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45971.475233564815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45971.475233564815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45971.475233564815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45971.475233564815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45971.475233564815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45971.475233564815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45971.475233564815</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45971.475233564815</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45971.475233564815</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2025-11-10T08:25:13Z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