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97" documentId="120_S{2AC9BD13-BADA-5192-A53E-5A8FF88502F6}" xr6:coauthVersionLast="47" xr6:coauthVersionMax="47" xr10:uidLastSave="{845031CA-D61F-4708-BC1E-759267A9373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<sst xmlns="http://schemas.openxmlformats.org/spreadsheetml/2006/main" count="180299" uniqueCount="39133">
  <si>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</si>
  <si>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</si>
  <si>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</si>
  <si>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</si>
  <si>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</si>
  <si>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</si>
  <si>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</si>
  <si>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</si>
  <si>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</si>
  <si>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</si>
  <si>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</si>
  <si>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</si>
  <si>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</si>
  <si>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</si>
  <si>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</si>
  <si>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</si>
  <si>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</si>
  <si>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</si>
  <si>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</si>
  <si>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</si>
  <si>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</si>
  <si>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</si>
  <si>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</si>
  <si>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</si>
  <si>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</si>
  <si>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</si>
  <si>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</si>
  <si>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</si>
  <si>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</si>
  <si>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</si>
  <si>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</si>
  <si>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</si>
  <si>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</si>
  <si>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</si>
  <si>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</si>
  <si>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</si>
  <si>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</si>
  <si>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</si>
  <si>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</si>
  <si>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</si>
  <si>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</si>
  <si>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</si>
  <si>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</si>
  <si>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</si>
  <si>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</si>
  <si>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</si>
  <si>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</si>
  <si>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</si>
  <si>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</si>
  <si>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</si>
  <si>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</si>
  <si>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</si>
  <si>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</si>
  <si>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</si>
  <si>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</si>
  <si>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</si>
  <si>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</si>
  <si>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</si>
  <si>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</si>
  <si>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</si>
  <si>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</si>
  <si>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</si>
  <si>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</si>
  <si>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</si>
  <si>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</si>
  <si>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</si>
  <si>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</si>
  <si>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</si>
  <si>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</si>
  <si>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</si>
  <si>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</si>
  <si>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</si>
  <si>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</si>
  <si>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</si>
  <si>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</si>
  <si>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</si>
  <si>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</si>
  <si>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</si>
  <si>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</si>
  <si>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</si>
  <si>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</si>
  <si>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</si>
  <si>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</si>
  <si>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</si>
  <si>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</si>
  <si>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</si>
  <si>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</si>
  <si>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</si>
  <si>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</si>
  <si>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</si>
  <si>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</si>
  <si>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</si>
  <si>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</si>
  <si>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</si>
  <si>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</si>
  <si>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</si>
  <si>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</si>
  <si>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</si>
  <si>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</si>
  <si>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</si>
  <si>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</si>
  <si>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</si>
  <si>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</si>
  <si>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</si>
  <si>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</si>
  <si>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</si>
  <si>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</si>
  <si>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</si>
  <si>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</si>
  <si>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</si>
  <si>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</si>
  <si>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</si>
  <si>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</si>
  <si>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</si>
  <si>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</si>
  <si>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</si>
  <si>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</si>
  <si>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</si>
  <si>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</si>
  <si>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</si>
  <si>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</si>
  <si>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</si>
  <si>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</si>
  <si>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</si>
  <si>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</si>
  <si>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</si>
  <si>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</si>
  <si>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</si>
  <si>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</si>
  <si>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</si>
  <si>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</si>
  <si>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</si>
  <si>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</si>
  <si>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</si>
  <si>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</si>
  <si>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</si>
  <si>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</si>
  <si>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</si>
  <si>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</si>
  <si>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</si>
  <si>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</si>
  <si>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</si>
  <si>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</si>
  <si>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</si>
  <si>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</si>
  <si>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</si>
  <si>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</si>
  <si>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</si>
  <si>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</si>
  <si>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</si>
  <si>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</si>
  <si>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</si>
  <si>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</si>
  <si>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</si>
  <si>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</si>
  <si>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</si>
  <si>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</si>
  <si>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</si>
  <si>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</si>
  <si>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</si>
  <si>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</si>
  <si>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</si>
  <si>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</si>
  <si>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</si>
  <si>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</si>
  <si>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</si>
  <si>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</si>
  <si>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</si>
  <si>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</si>
  <si>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</si>
  <si>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</si>
  <si>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</si>
  <si>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</si>
  <si>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</si>
  <si>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</si>
  <si>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</si>
  <si>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</si>
  <si>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</si>
  <si>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</si>
  <si>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</si>
  <si>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</si>
  <si>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</si>
  <si>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</si>
  <si>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</si>
  <si>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</si>
  <si>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</si>
  <si>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</si>
  <si>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</si>
  <si>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</si>
  <si>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</si>
  <si>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</si>
  <si>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</si>
  <si>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</si>
  <si>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</si>
  <si>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</si>
  <si>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</si>
  <si>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</si>
  <si>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</si>
  <si>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</si>
  <si>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</si>
  <si>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</si>
  <si>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</si>
  <si>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</si>
  <si>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</si>
  <si>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</si>
  <si>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</si>
  <si>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</si>
  <si>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</si>
  <si>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</si>
  <si>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</si>
  <si>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</si>
  <si>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</si>
  <si>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</si>
  <si>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</si>
  <si>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</si>
  <si>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</si>
  <si>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</si>
  <si>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</si>
  <si>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</si>
  <si>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</si>
  <si>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</si>
  <si>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</si>
  <si>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</si>
  <si>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</si>
  <si>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</si>
  <si>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</si>
  <si>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</si>
  <si>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</si>
  <si>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</si>
  <si>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</si>
  <si>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</si>
  <si>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</si>
  <si>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</si>
  <si>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</si>
  <si>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</si>
  <si>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</si>
  <si>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</si>
  <si>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</si>
  <si>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</si>
  <si>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</si>
  <si>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</si>
  <si>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</si>
  <si>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</si>
  <si>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</si>
  <si>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</si>
  <si>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</si>
  <si>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</si>
  <si>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</si>
  <si>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</si>
  <si>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</si>
  <si>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</si>
  <si>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</si>
  <si>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</si>
  <si>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</si>
  <si>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</si>
  <si>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</si>
  <si>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</si>
  <si>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</si>
  <si>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</si>
  <si>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</si>
  <si>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</si>
  <si>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</si>
  <si>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</si>
  <si>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</si>
  <si>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</si>
  <si>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</si>
  <si>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</si>
  <si>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</si>
  <si>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</si>
  <si>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</si>
  <si>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</si>
  <si>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</si>
  <si>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</si>
  <si>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</si>
  <si>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</si>
  <si>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</si>
  <si>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</si>
  <si>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</si>
  <si>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</si>
  <si>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</si>
  <si>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</si>
  <si>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</si>
  <si>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</si>
  <si>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</si>
  <si>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</si>
  <si>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</si>
  <si>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</si>
  <si>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</si>
  <si>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</si>
  <si>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</si>
  <si>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</si>
  <si>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</si>
  <si>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</si>
  <si>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</si>
  <si>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</si>
  <si>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</si>
  <si>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</si>
  <si>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</si>
  <si>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</si>
  <si>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</si>
  <si>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</si>
  <si>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</si>
  <si>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</si>
  <si>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</si>
  <si>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</si>
  <si>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</si>
  <si>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</si>
  <si>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</si>
  <si>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</si>
  <si>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</si>
  <si>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</si>
  <si>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</si>
  <si>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</si>
  <si>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</si>
  <si>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</si>
  <si>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</si>
  <si>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</si>
  <si>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</si>
  <si>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</si>
  <si>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</si>
  <si>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</si>
  <si>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</si>
  <si>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</si>
  <si>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</si>
  <si>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</si>
  <si>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</si>
  <si>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</si>
  <si>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</si>
  <si>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</si>
  <si>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</si>
  <si>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</si>
  <si>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</si>
  <si>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</si>
  <si>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</si>
  <si>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</si>
  <si>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</si>
  <si>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</si>
  <si>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</si>
  <si>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</si>
  <si>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</si>
  <si>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</si>
  <si>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</si>
  <si>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</si>
  <si>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</si>
  <si>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</si>
  <si>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</si>
  <si>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</si>
  <si>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</si>
  <si>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</si>
  <si>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</si>
  <si>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</si>
  <si>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</si>
  <si>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</si>
  <si>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</si>
  <si>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</si>
  <si>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</si>
  <si>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</si>
  <si>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</si>
  <si>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</si>
  <si>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</si>
  <si>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</si>
  <si>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</si>
  <si>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</si>
  <si>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</si>
  <si>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</si>
  <si>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</si>
  <si>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</si>
  <si>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</si>
  <si>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</si>
  <si>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</si>
  <si>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</si>
  <si>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</si>
  <si>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</si>
  <si>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</si>
  <si>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</si>
  <si>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</si>
  <si>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</si>
  <si>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</si>
  <si>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</si>
  <si>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</si>
  <si>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</si>
  <si>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</si>
  <si>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</si>
  <si>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</si>
  <si>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</si>
  <si>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</si>
  <si>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</si>
  <si>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</si>
  <si>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</si>
  <si>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</si>
  <si>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</si>
  <si>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</si>
  <si>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</si>
  <si>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</si>
  <si>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</si>
  <si>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</si>
  <si>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</si>
  <si>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</si>
  <si>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</si>
  <si>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</si>
  <si>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</si>
  <si>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</si>
  <si>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</si>
  <si>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</si>
  <si>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</si>
  <si>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</si>
  <si>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</si>
  <si>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</si>
  <si>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</si>
  <si>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</si>
  <si>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</si>
  <si>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</si>
  <si>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</si>
  <si>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</si>
  <si>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</si>
  <si>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</si>
  <si>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</si>
  <si>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</si>
  <si>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</si>
  <si>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</si>
  <si>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</si>
  <si>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</si>
  <si>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</si>
  <si>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</si>
  <si>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</si>
  <si>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</si>
  <si>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</si>
  <si>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</si>
  <si>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</si>
  <si>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</si>
  <si>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</si>
  <si>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</si>
  <si>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</si>
  <si>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</si>
  <si>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</si>
  <si>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</si>
  <si>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</si>
  <si>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</si>
  <si>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</si>
  <si>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</si>
  <si>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</si>
  <si>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</si>
  <si>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</si>
  <si>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</si>
  <si>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</si>
  <si>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</si>
  <si>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</si>
  <si>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</si>
  <si>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</si>
  <si>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</si>
  <si>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</si>
  <si>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</si>
  <si>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</si>
  <si>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</si>
  <si>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</si>
  <si>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</si>
  <si>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</si>
  <si>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</si>
  <si>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</si>
  <si>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</si>
  <si>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</si>
  <si>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</si>
  <si>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</si>
  <si>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</si>
  <si>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</si>
  <si>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</si>
  <si>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</si>
  <si>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</si>
  <si>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</si>
  <si>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</si>
  <si>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</si>
  <si>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</si>
  <si>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</si>
  <si>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</si>
  <si>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</si>
  <si>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</si>
  <si>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</si>
  <si>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</si>
  <si>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</si>
  <si>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</si>
  <si>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</si>
  <si>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</si>
  <si>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</si>
  <si>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</si>
  <si>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</si>
  <si>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</si>
  <si>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</si>
  <si>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</si>
  <si>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</si>
  <si>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</si>
  <si>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</si>
  <si>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</si>
  <si>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</si>
  <si>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</si>
  <si>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</si>
  <si>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</si>
  <si>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</si>
  <si>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</si>
  <si>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</si>
  <si>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</si>
  <si>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</si>
  <si>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</si>
  <si>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</si>
  <si>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</si>
  <si>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</si>
  <si>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</si>
  <si>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</si>
  <si>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</si>
  <si>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</si>
  <si>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</si>
  <si>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</si>
  <si>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</si>
  <si>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</si>
  <si>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</si>
  <si>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</si>
  <si>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</si>
  <si>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</si>
  <si>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</si>
  <si>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</si>
  <si>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</si>
  <si>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</si>
  <si>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</si>
  <si>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</si>
  <si>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</si>
  <si>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</si>
  <si>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</si>
  <si>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</si>
  <si>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</si>
  <si>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</si>
  <si>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</si>
  <si>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</si>
  <si>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</si>
  <si>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</si>
  <si>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</si>
  <si>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</si>
  <si>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</si>
  <si>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</si>
  <si>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</si>
  <si>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</si>
  <si>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</si>
  <si>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</si>
  <si>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</si>
  <si>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</si>
  <si>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</si>
  <si>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</si>
  <si>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</si>
  <si>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</si>
  <si>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</si>
  <si>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</si>
  <si>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</si>
  <si>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</si>
  <si>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</si>
  <si>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</si>
  <si>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</si>
  <si>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</si>
  <si>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</si>
  <si>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</si>
  <si>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</si>
  <si>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</si>
  <si>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</si>
  <si>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</si>
  <si>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</si>
  <si>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</si>
  <si>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</si>
  <si>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</si>
  <si>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</si>
  <si>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</si>
  <si>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</si>
  <si>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</si>
  <si>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</si>
  <si>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</si>
  <si>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</si>
  <si>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</si>
  <si>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</si>
  <si>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</si>
  <si>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</si>
  <si>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</si>
  <si>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</si>
  <si>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</si>
  <si>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</si>
  <si>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</si>
  <si>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</si>
  <si>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</si>
  <si>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</si>
  <si>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</si>
  <si>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</si>
  <si>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</si>
  <si>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</si>
  <si>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</si>
  <si>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</si>
  <si>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</si>
  <si>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</si>
  <si>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</si>
  <si>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</si>
  <si>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</si>
  <si>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</si>
  <si>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</si>
  <si>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</si>
  <si>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</si>
  <si>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</si>
  <si>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</si>
  <si>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</si>
  <si>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</si>
  <si>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</si>
  <si>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</si>
  <si>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</si>
  <si>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</si>
  <si>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</si>
  <si>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</si>
  <si>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</si>
  <si>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</si>
  <si>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</si>
  <si>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</si>
  <si>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</si>
  <si>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</si>
  <si>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</si>
  <si>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</si>
  <si>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</si>
  <si>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</si>
  <si>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</si>
  <si>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</si>
  <si>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</si>
  <si>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</si>
  <si>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</si>
  <si>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</si>
  <si>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</si>
  <si>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</si>
  <si>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</si>
  <si>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</si>
  <si>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</si>
  <si>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</si>
  <si>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</si>
  <si>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</si>
  <si>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</si>
  <si>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</si>
  <si>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</si>
  <si>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</si>
  <si>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</si>
  <si>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</si>
  <si>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</si>
  <si>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</si>
  <si>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</si>
  <si>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</si>
  <si>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</si>
  <si>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</si>
  <si>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</si>
  <si>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</si>
  <si>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</si>
  <si>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</si>
  <si>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</si>
  <si>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</si>
  <si>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</si>
  <si>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</si>
  <si>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</si>
  <si>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</si>
  <si>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</si>
  <si>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</si>
  <si>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</si>
  <si>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</si>
  <si>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</si>
  <si>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</si>
  <si>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</si>
  <si>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</si>
  <si>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</si>
  <si>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</si>
  <si>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</si>
  <si>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</si>
  <si>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</si>
  <si>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</si>
  <si>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</si>
  <si>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</si>
  <si>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</si>
  <si>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</si>
  <si>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</si>
  <si>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</si>
  <si>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</si>
  <si>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</si>
  <si>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</si>
  <si>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</si>
  <si>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</si>
  <si>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</si>
  <si>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</si>
  <si>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</si>
  <si>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</si>
  <si>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</si>
  <si>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</si>
  <si>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</si>
  <si>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</si>
  <si>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</si>
  <si>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</si>
  <si>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</si>
  <si>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</si>
  <si>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</si>
  <si>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</si>
  <si>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</si>
  <si>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</si>
  <si>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</si>
  <si>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</si>
  <si>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</si>
  <si>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</si>
  <si>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</si>
  <si>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</si>
  <si>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</si>
  <si>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</si>
  <si>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</si>
  <si>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</si>
  <si>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</si>
  <si>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</si>
  <si>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</si>
  <si>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</si>
  <si>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</si>
  <si>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</si>
  <si>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</si>
  <si>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</si>
  <si>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</si>
  <si>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</si>
  <si>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</si>
  <si>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</si>
  <si>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</si>
  <si>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</si>
  <si>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</si>
  <si>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</si>
  <si>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</si>
  <si>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</si>
  <si>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</si>
  <si>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</si>
  <si>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</si>
  <si>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</si>
  <si>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</si>
  <si>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</si>
  <si>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</si>
  <si>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</si>
  <si>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</si>
  <si>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</si>
  <si>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</si>
  <si>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</si>
  <si>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</si>
  <si>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</si>
  <si>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</si>
  <si>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</si>
  <si>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</si>
  <si>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</si>
  <si>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</si>
  <si>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</si>
  <si>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</si>
  <si>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</si>
  <si>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</si>
  <si>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</si>
  <si>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</si>
  <si>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</si>
  <si>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</si>
  <si>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</si>
  <si>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</si>
  <si>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</si>
  <si>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</si>
  <si>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</si>
  <si>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</si>
  <si>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</si>
  <si>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</si>
  <si>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</si>
  <si>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</si>
  <si>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</si>
  <si>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</si>
  <si>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</si>
  <si>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</si>
  <si>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</si>
  <si>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</si>
  <si>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</si>
  <si>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</si>
  <si>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</si>
  <si>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</si>
  <si>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</si>
  <si>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</si>
  <si>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</si>
  <si>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</si>
  <si>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</si>
  <si>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</si>
  <si>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</si>
  <si>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</si>
  <si>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</si>
  <si>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</si>
  <si>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</si>
  <si>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</si>
  <si>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</si>
  <si>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</si>
  <si>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</si>
  <si>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</si>
  <si>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</si>
  <si>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</si>
  <si>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</si>
  <si>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</si>
  <si>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</si>
  <si>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</si>
  <si>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</si>
  <si>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</si>
  <si>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</si>
  <si>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</si>
  <si>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</si>
  <si>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</si>
  <si>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</si>
  <si>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</si>
  <si>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</si>
  <si>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</si>
  <si>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</si>
  <si>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</si>
  <si>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</si>
  <si>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</si>
  <si>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</si>
  <si>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</si>
  <si>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</si>
  <si>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</si>
  <si>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</si>
  <si>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</si>
  <si>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</si>
  <si>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</si>
  <si>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</si>
  <si>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</si>
  <si>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</si>
  <si>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</si>
  <si>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</si>
  <si>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</si>
  <si>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</si>
  <si>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</si>
  <si>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</si>
  <si>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</si>
  <si>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</si>
  <si>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</si>
  <si>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</si>
  <si>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</si>
  <si>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</si>
  <si>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</si>
  <si>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</si>
  <si>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</si>
  <si>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</si>
  <si>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</si>
  <si>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</si>
  <si>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</si>
  <si>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</si>
  <si>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</si>
  <si>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</si>
  <si>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</si>
  <si>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</si>
  <si>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</si>
  <si>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</si>
  <si>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</si>
  <si>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</si>
  <si>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</si>
  <si>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</si>
  <si>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</si>
  <si>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</si>
  <si>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</si>
  <si>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</si>
  <si>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</si>
  <si>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</si>
  <si>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</si>
  <si>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</si>
  <si>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</si>
  <si>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</si>
  <si>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</si>
  <si>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</si>
  <si>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</si>
  <si>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</si>
  <si>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</si>
  <si>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</si>
  <si>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</si>
  <si>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</si>
  <si>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</si>
  <si>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</si>
  <si>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</si>
  <si>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</si>
  <si>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</si>
  <si>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</si>
  <si>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</si>
  <si>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</si>
  <si>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</si>
  <si>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</si>
  <si>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</si>
  <si>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</si>
  <si>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</si>
  <si>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</si>
  <si>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</si>
  <si>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</si>
  <si>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</si>
  <si>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</si>
  <si>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</si>
  <si>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</si>
  <si>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</si>
  <si>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</si>
  <si>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</si>
  <si>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</si>
  <si>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</si>
  <si>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</si>
  <si>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</si>
  <si>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</si>
  <si>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</si>
  <si>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</si>
  <si>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</si>
  <si>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</si>
  <si>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</si>
  <si>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</si>
  <si>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</si>
  <si>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</si>
  <si>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</si>
  <si>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</si>
  <si>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</si>
  <si>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</si>
  <si>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</si>
  <si>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</si>
  <si>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</si>
  <si>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</si>
  <si>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</si>
  <si>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</si>
  <si>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</si>
  <si>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</si>
  <si>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</si>
  <si>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</si>
  <si>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</si>
  <si>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</si>
  <si>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</si>
  <si>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</si>
  <si>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</si>
  <si>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</si>
  <si>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</si>
  <si>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</si>
  <si>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</si>
  <si>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</si>
  <si>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</si>
  <si>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</si>
  <si>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</si>
  <si>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</si>
  <si>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</si>
  <si>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</si>
  <si>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</si>
  <si>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</si>
  <si>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</si>
  <si>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</si>
  <si>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</si>
  <si>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</si>
  <si>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</si>
  <si>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</si>
  <si>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</si>
  <si>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</si>
  <si>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</si>
  <si>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</si>
  <si>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</si>
  <si>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</si>
  <si>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</si>
  <si>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</si>
  <si>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</si>
  <si>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</si>
  <si>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</si>
  <si>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</si>
  <si>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</si>
  <si>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</si>
  <si>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</si>
  <si>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</si>
  <si>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</si>
  <si>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</si>
  <si>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</si>
  <si>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</si>
  <si>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</si>
  <si>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</si>
  <si>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</si>
  <si>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</si>
  <si>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</si>
  <si>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</si>
  <si>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</si>
  <si>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</si>
  <si>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</si>
  <si>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</si>
  <si>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</si>
  <si>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</si>
  <si>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</si>
  <si>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</si>
  <si>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</si>
  <si>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</si>
  <si>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</si>
  <si>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</si>
  <si>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</si>
  <si>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</si>
  <si>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</si>
  <si>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</si>
  <si>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</si>
  <si>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</si>
  <si>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</si>
  <si>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</si>
  <si>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</si>
  <si>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</si>
  <si>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</si>
  <si>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</si>
  <si>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</si>
  <si>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</si>
  <si>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</si>
  <si>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</si>
  <si>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</si>
  <si>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</si>
  <si>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</si>
  <si>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</si>
  <si>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</si>
  <si>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</si>
  <si>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</si>
  <si>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</si>
  <si>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</si>
  <si>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</si>
  <si>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</si>
  <si>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</si>
  <si>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</si>
  <si>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</si>
  <si>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</si>
  <si>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</si>
  <si>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</si>
  <si>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</si>
  <si>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</si>
  <si>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</si>
  <si>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</si>
  <si>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</si>
  <si>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</si>
  <si>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</si>
  <si>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</si>
  <si>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</si>
  <si>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</si>
  <si>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</si>
  <si>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</si>
  <si>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</si>
  <si>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</si>
  <si>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</si>
  <si>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</si>
  <si>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</si>
  <si>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</si>
  <si>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</si>
  <si>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</si>
  <si>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</si>
  <si>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</si>
  <si>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</si>
  <si>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</si>
  <si>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</si>
  <si>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</si>
  <si>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</si>
  <si>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</si>
  <si>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</si>
  <si>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</si>
  <si>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</si>
  <si>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</si>
  <si>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</si>
  <si>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</si>
  <si>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</si>
  <si>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</si>
  <si>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</si>
  <si>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</si>
  <si>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</si>
  <si>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</si>
  <si>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</si>
  <si>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</si>
  <si>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</si>
  <si>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</si>
  <si>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</si>
  <si>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</si>
  <si>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</si>
  <si>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</si>
  <si>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</si>
  <si>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</si>
  <si>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</si>
  <si>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</si>
  <si>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</si>
  <si>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</si>
  <si>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</si>
  <si>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</si>
  <si>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</si>
  <si>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</si>
  <si>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</si>
  <si>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</si>
  <si>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</si>
  <si>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</si>
  <si>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</si>
  <si>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</si>
  <si>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</si>
  <si>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</si>
  <si>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</si>
  <si>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</si>
  <si>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</si>
  <si>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</si>
  <si>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</si>
  <si>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</si>
  <si>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</si>
  <si>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</si>
  <si>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</si>
  <si>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</si>
  <si>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</si>
  <si>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</si>
  <si>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</si>
  <si>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</si>
  <si>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</si>
  <si>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</si>
  <si>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</si>
  <si>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</si>
  <si>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</si>
  <si>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</si>
  <si>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</si>
  <si>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</si>
  <si>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</si>
  <si>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</si>
  <si>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</si>
  <si>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</si>
  <si>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</si>
  <si>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</si>
  <si>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</si>
  <si>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</si>
  <si>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</si>
  <si>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</si>
  <si>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</si>
  <si>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</si>
  <si>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</si>
  <si>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</si>
  <si>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</si>
  <si>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</si>
  <si>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</si>
  <si>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</si>
  <si>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</si>
  <si>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</si>
  <si>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</si>
  <si>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</si>
  <si>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</si>
  <si>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</si>
  <si>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</si>
  <si>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</si>
  <si>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</si>
  <si>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</si>
  <si>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</si>
  <si>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</si>
  <si>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</si>
  <si>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</si>
  <si>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</si>
  <si>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</si>
  <si>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</si>
  <si>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</si>
  <si>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</si>
  <si>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</si>
  <si>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</si>
  <si>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</si>
  <si>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</si>
  <si>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</si>
  <si>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</si>
  <si>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</si>
  <si>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</si>
  <si>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</si>
  <si>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</si>
  <si>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</si>
  <si>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</si>
  <si>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</si>
  <si>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</si>
  <si>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</si>
  <si>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</si>
  <si>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</si>
  <si>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</si>
  <si>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</si>
  <si>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</si>
  <si>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</si>
  <si>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</si>
  <si>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</si>
  <si>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</si>
  <si>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</si>
  <si>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</si>
  <si>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</si>
  <si>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</si>
  <si>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</si>
  <si>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</si>
  <si>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</si>
  <si>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</si>
  <si>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</si>
  <si>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</si>
  <si>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</si>
  <si>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</si>
  <si>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</si>
  <si>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</si>
  <si>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</si>
  <si>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</si>
  <si>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</si>
  <si>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</si>
  <si>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</si>
  <si>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</si>
  <si>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</si>
  <si>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</si>
  <si>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</si>
  <si>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</si>
  <si>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</si>
  <si>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</si>
  <si>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</si>
  <si>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</si>
  <si>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</si>
  <si>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</si>
  <si>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</si>
  <si>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</si>
  <si>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</si>
  <si>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</si>
  <si>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</si>
  <si>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</si>
  <si>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</si>
  <si>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</si>
  <si>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</si>
  <si>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</si>
  <si>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</si>
  <si>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</si>
  <si>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</si>
  <si>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</si>
  <si>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</si>
  <si>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</si>
  <si>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</si>
  <si>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</si>
  <si>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</si>
  <si>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</si>
  <si>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</si>
  <si>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</si>
  <si>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</si>
  <si>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</si>
  <si>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</si>
  <si>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</si>
  <si>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</si>
  <si>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</si>
  <si>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</si>
  <si>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</si>
  <si>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</si>
  <si>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</si>
  <si>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</si>
  <si>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</si>
  <si>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</si>
  <si>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</si>
  <si>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</si>
  <si>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</si>
  <si>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</si>
  <si>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</si>
  <si>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</si>
  <si>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</si>
  <si>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</si>
  <si>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</si>
  <si>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</si>
  <si>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</si>
  <si>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</si>
  <si>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</si>
  <si>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</si>
  <si>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</si>
  <si>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</si>
  <si>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</si>
  <si>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</si>
  <si>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</si>
  <si>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</si>
  <si>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</si>
  <si>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</si>
  <si>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</si>
  <si>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</si>
  <si>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</si>
  <si>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</si>
  <si>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</si>
  <si>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</si>
  <si>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</si>
  <si>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</si>
  <si>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</si>
  <si>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</si>
  <si>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</si>
  <si>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</si>
  <si>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</si>
  <si>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</si>
  <si>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</si>
  <si>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</si>
  <si>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</si>
  <si>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</si>
  <si>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</si>
  <si>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</si>
  <si>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</si>
  <si>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</si>
  <si>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</si>
  <si>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</si>
  <si>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</si>
  <si>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</si>
  <si>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</si>
  <si>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</si>
  <si>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</si>
  <si>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</si>
  <si>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</si>
  <si>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</si>
  <si>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</si>
  <si>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</si>
  <si>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</si>
  <si>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</si>
  <si>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</si>
  <si>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</si>
  <si>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</si>
  <si>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</si>
  <si>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</si>
  <si>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</si>
  <si>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</si>
  <si>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</si>
  <si>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</si>
  <si>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</si>
  <si>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</si>
  <si>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</si>
  <si>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</si>
  <si>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</si>
  <si>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</si>
  <si>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</si>
  <si>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</si>
  <si>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</si>
  <si>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</si>
  <si>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</si>
  <si>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</si>
  <si>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</si>
  <si>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</si>
  <si>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</si>
  <si>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</si>
  <si>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</si>
  <si>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</si>
  <si>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</si>
  <si>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</si>
  <si>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</si>
  <si>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</si>
  <si>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</si>
  <si>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</si>
  <si>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</si>
  <si>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</si>
  <si>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</si>
  <si>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</si>
  <si>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</si>
  <si>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</si>
  <si>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</si>
  <si>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</si>
  <si>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</si>
  <si>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</si>
  <si>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</si>
  <si>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</si>
  <si>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</si>
  <si>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</si>
  <si>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</si>
  <si>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</si>
  <si>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</si>
  <si>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</si>
  <si>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</si>
  <si>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</si>
  <si>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</si>
  <si>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</si>
  <si>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</si>
  <si>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</si>
  <si>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</si>
  <si>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</si>
  <si>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</si>
  <si>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</si>
  <si>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</si>
  <si>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</si>
  <si>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</si>
  <si>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</si>
  <si>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</si>
  <si>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</si>
  <si>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</si>
  <si>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</si>
  <si>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</si>
  <si>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</si>
  <si>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</si>
  <si>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</si>
  <si>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</si>
  <si>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</si>
  <si>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</si>
  <si>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</si>
  <si>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</si>
  <si>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</si>
  <si>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</si>
  <si>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</si>
  <si>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</si>
  <si>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</si>
  <si>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</si>
  <si>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</si>
  <si>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</si>
  <si>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</si>
  <si>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</si>
  <si>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</si>
  <si>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</si>
  <si>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</si>
  <si>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</si>
  <si>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</si>
  <si>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</si>
  <si>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</si>
  <si>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</si>
  <si>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</si>
  <si>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</si>
  <si>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</si>
  <si>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</si>
  <si>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</si>
  <si>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</si>
  <si>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</si>
  <si>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</si>
  <si>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</si>
  <si>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</si>
  <si>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</si>
  <si>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</si>
  <si>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</si>
  <si>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</si>
  <si>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</si>
  <si>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</si>
  <si>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</si>
  <si>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</si>
  <si>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</si>
  <si>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</si>
  <si>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</si>
  <si>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</si>
  <si>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</si>
  <si>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</si>
  <si>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</si>
  <si>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</si>
  <si>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</si>
  <si>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</si>
  <si>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</si>
  <si>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</si>
  <si>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</si>
  <si>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</si>
  <si>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</si>
  <si>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</si>
  <si>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</si>
  <si>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</si>
  <si>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</si>
  <si>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</si>
  <si>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</si>
  <si>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</si>
  <si>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</si>
  <si>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</si>
  <si>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</si>
  <si>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</si>
  <si>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</si>
  <si>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</si>
  <si>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</si>
  <si>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</si>
  <si>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</si>
  <si>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</si>
  <si>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</si>
  <si>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</si>
  <si>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</si>
  <si>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</si>
  <si>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</si>
  <si>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</si>
  <si>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</si>
  <si>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</si>
  <si>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</si>
  <si>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</si>
  <si>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</si>
  <si>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</si>
  <si>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</si>
  <si>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</si>
  <si>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</si>
  <si>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</si>
  <si>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</si>
  <si>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</si>
  <si>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</si>
  <si>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</si>
  <si>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</si>
  <si>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</si>
  <si>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</si>
  <si>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</si>
  <si>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</si>
  <si>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</si>
  <si>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</si>
  <si>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</si>
  <si>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</si>
  <si>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</si>
  <si>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</si>
  <si>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</si>
  <si>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</si>
  <si>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</si>
  <si>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</si>
  <si>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</si>
  <si>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</si>
  <si>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</si>
  <si>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</si>
  <si>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</si>
  <si>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</si>
  <si>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</si>
  <si>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</si>
  <si>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</si>
  <si>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</si>
  <si>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</si>
  <si>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</si>
  <si>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</si>
  <si>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</si>
  <si>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</si>
  <si>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</si>
  <si>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</si>
  <si>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</si>
  <si>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</si>
  <si>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</si>
  <si>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</si>
  <si>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</si>
  <si>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</si>
  <si>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</si>
  <si>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</si>
  <si>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</si>
  <si>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</si>
  <si>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</si>
  <si>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</si>
  <si>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</si>
  <si>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</si>
  <si>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</si>
  <si>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</si>
  <si>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</si>
  <si>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</si>
  <si>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</si>
  <si>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</si>
  <si>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</si>
  <si>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</si>
  <si>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</si>
  <si>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</si>
  <si>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</si>
  <si>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</si>
  <si>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</si>
  <si>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</si>
  <si>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</si>
  <si>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</si>
  <si>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</si>
  <si>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</si>
  <si>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</si>
  <si>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</si>
  <si>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</si>
  <si>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</si>
  <si>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</si>
  <si>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</si>
  <si>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</si>
  <si>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</si>
  <si>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</si>
  <si>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</si>
  <si>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</si>
  <si>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</si>
  <si>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</si>
  <si>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</si>
  <si>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</si>
  <si>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</si>
  <si>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</si>
  <si>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</si>
  <si>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</si>
  <si>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</si>
  <si>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</si>
  <si>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</si>
  <si>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</si>
  <si>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</si>
  <si>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</si>
  <si>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</si>
  <si>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</si>
  <si>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</si>
  <si>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</si>
  <si>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</si>
  <si>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</si>
  <si>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</si>
  <si>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</si>
  <si>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</si>
  <si>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</si>
  <si>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</si>
  <si>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</si>
  <si>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</si>
  <si>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</si>
  <si>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</si>
  <si>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</si>
  <si>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</si>
  <si>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</si>
  <si>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</si>
  <si>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</si>
  <si>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</si>
  <si>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</si>
  <si>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</si>
  <si>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</si>
  <si>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</si>
  <si>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</si>
  <si>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</si>
  <si>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</si>
  <si>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</si>
  <si>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</si>
  <si>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</si>
  <si>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</si>
  <si>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</si>
  <si>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</si>
  <si>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</si>
  <si>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</si>
  <si>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</si>
  <si>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</si>
  <si>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</si>
  <si>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</si>
  <si>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</si>
  <si>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</si>
  <si>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</si>
  <si>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</si>
  <si>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</si>
  <si>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</si>
  <si>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</si>
  <si>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</si>
  <si>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</si>
  <si>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</si>
  <si>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</si>
  <si>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</si>
  <si>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</si>
  <si>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</si>
  <si>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</si>
  <si>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</si>
  <si>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</si>
  <si>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</si>
  <si>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</si>
  <si>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</si>
  <si>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</si>
  <si>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</si>
  <si>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</si>
  <si>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</si>
  <si>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</si>
  <si>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</si>
  <si>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</si>
  <si>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</si>
  <si>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</si>
  <si>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</si>
  <si>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</si>
  <si>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</si>
  <si>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</si>
  <si>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</si>
  <si>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</si>
  <si>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</si>
  <si>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</si>
  <si>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</si>
  <si>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</si>
  <si>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</si>
  <si>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</si>
  <si>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</si>
  <si>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</si>
  <si>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</si>
  <si>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</si>
  <si>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</si>
  <si>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</si>
  <si>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</si>
  <si>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</si>
  <si>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</si>
  <si>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</si>
  <si>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</si>
  <si>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</si>
  <si>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</si>
  <si>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</si>
  <si>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</si>
  <si>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</si>
  <si>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</si>
  <si>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</si>
  <si>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</si>
  <si>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</si>
  <si>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</si>
  <si>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</si>
  <si>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</si>
  <si>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</si>
  <si>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</si>
  <si>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</si>
  <si>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</si>
  <si>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</si>
  <si>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</si>
  <si>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</si>
  <si>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</si>
  <si>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</si>
  <si>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</si>
  <si>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</si>
  <si>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</si>
  <si>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</si>
  <si>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</si>
  <si>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</si>
  <si>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</si>
  <si>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</si>
  <si>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</si>
  <si>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</si>
  <si>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</si>
  <si>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</si>
  <si>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</si>
  <si>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</si>
  <si>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</si>
  <si>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</si>
  <si>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</si>
  <si>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</si>
  <si>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</si>
  <si>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</si>
  <si>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</si>
  <si>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</si>
  <si>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</si>
  <si>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</si>
  <si>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</si>
  <si>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</si>
  <si>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</si>
  <si>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</si>
  <si>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</si>
  <si>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</si>
  <si>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</si>
  <si>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</si>
  <si>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</si>
  <si>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</si>
  <si>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</si>
  <si>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</si>
  <si>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</si>
  <si>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</si>
  <si>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</si>
  <si>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</si>
  <si>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</si>
  <si>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</si>
  <si>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</si>
  <si>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</si>
  <si>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</si>
  <si>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</si>
  <si>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</si>
  <si>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</si>
  <si>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</si>
  <si>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</si>
  <si>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</si>
  <si>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</si>
  <si>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</si>
  <si>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</si>
  <si>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</si>
  <si>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</si>
  <si>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</si>
  <si>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</si>
  <si>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</si>
  <si>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</si>
  <si>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</si>
  <si>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</si>
  <si>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</si>
  <si>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</si>
  <si>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</si>
  <si>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</si>
  <si>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</si>
  <si>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</si>
  <si>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</si>
  <si>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</si>
  <si>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</si>
  <si>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</si>
  <si>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</si>
  <si>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</si>
  <si>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</si>
  <si>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</si>
  <si>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</si>
  <si>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</si>
  <si>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</si>
  <si>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</si>
  <si>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</si>
  <si>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</si>
  <si>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</si>
  <si>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</si>
  <si>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</si>
  <si>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</si>
  <si>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</si>
  <si>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</si>
  <si>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</si>
  <si>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</si>
  <si>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</si>
  <si>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</si>
  <si>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</si>
  <si>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</si>
  <si>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</si>
  <si>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</si>
  <si>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</si>
  <si>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</si>
  <si>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</si>
  <si>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</si>
  <si>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</si>
  <si>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</si>
  <si>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</si>
  <si>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</si>
  <si>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</si>
  <si>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</si>
  <si>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</si>
  <si>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</si>
  <si>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</si>
  <si>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</si>
  <si>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</si>
  <si>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</si>
  <si>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</si>
  <si>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</si>
  <si>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</si>
  <si>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</si>
  <si>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</si>
  <si>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</si>
  <si>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</si>
  <si>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</si>
  <si>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</si>
  <si>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</si>
  <si>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</si>
  <si>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</si>
  <si>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</si>
  <si>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</si>
  <si>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</si>
  <si>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</si>
  <si>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</si>
  <si>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</si>
  <si>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</si>
  <si>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</si>
  <si>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</si>
  <si>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</si>
  <si>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</si>
  <si>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</si>
  <si>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</si>
  <si>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</si>
  <si>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</si>
  <si>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</si>
  <si>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</si>
  <si>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</si>
  <si>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</si>
  <si>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</si>
  <si>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</si>
  <si>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</si>
  <si>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</si>
  <si>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</si>
  <si>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</si>
  <si>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</si>
  <si>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</si>
  <si>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</si>
  <si>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</si>
  <si>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</si>
  <si>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</si>
  <si>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</si>
  <si>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</si>
  <si>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</si>
  <si>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</si>
  <si>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</si>
  <si>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</si>
  <si>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</si>
  <si>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</si>
  <si>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</si>
  <si>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</si>
  <si>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</si>
  <si>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</si>
  <si>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</si>
  <si>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</si>
  <si>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</si>
  <si>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</si>
  <si>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</si>
  <si>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</si>
  <si>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</si>
  <si>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</si>
  <si>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</si>
  <si>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</si>
  <si>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</si>
  <si>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</si>
  <si>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</si>
  <si>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</si>
  <si>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</si>
  <si>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</si>
  <si>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</si>
  <si>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</si>
  <si>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</si>
  <si>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</si>
  <si>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</si>
  <si>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</si>
  <si>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</si>
  <si>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</si>
  <si>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</si>
  <si>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</si>
  <si>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</si>
  <si>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</si>
  <si>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</si>
  <si>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</si>
  <si>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</si>
  <si>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</si>
  <si>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</si>
  <si>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</si>
  <si>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</si>
  <si>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</si>
  <si>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</si>
  <si>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</si>
  <si>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</si>
  <si>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</si>
  <si>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</si>
  <si>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</si>
  <si>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</si>
  <si>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</si>
  <si>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</si>
  <si>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</si>
  <si>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</si>
  <si>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</si>
  <si>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</si>
  <si>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</si>
  <si>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</si>
  <si>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</si>
  <si>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</si>
  <si>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</si>
  <si>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</si>
  <si>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</si>
  <si>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</si>
  <si>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</si>
  <si>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</si>
  <si>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</si>
  <si>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</si>
  <si>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</si>
  <si>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</si>
  <si>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</si>
  <si>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</si>
  <si>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</si>
  <si>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</si>
  <si>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</si>
  <si>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</si>
  <si>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</si>
  <si>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</si>
  <si>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</si>
  <si>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</si>
  <si>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</si>
  <si>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</si>
  <si>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</si>
  <si>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</si>
  <si>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</si>
  <si>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</si>
  <si>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</si>
  <si>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</si>
  <si>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</si>
  <si>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</si>
  <si>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</si>
  <si>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</si>
  <si>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</si>
  <si>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</si>
  <si>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</si>
  <si>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</si>
  <si>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</si>
  <si>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</si>
  <si>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</si>
  <si>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</si>
  <si>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</si>
  <si>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</si>
  <si>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</si>
  <si>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</si>
  <si>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</si>
  <si>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</si>
  <si>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</si>
  <si>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</si>
  <si>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</si>
  <si>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</si>
  <si>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</si>
  <si>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</si>
  <si>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</si>
  <si>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</si>
  <si>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</si>
  <si>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</si>
  <si>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</si>
  <si>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</si>
  <si>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</si>
  <si>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</si>
  <si>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</si>
  <si>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</si>
  <si>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</si>
  <si>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</si>
  <si>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</si>
  <si>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</si>
  <si>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</si>
  <si>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</si>
  <si>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</si>
  <si>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</si>
  <si>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</si>
  <si>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</si>
  <si>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</si>
  <si>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</si>
  <si>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</si>
  <si>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</si>
  <si>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</si>
  <si>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</si>
  <si>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</si>
  <si>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</si>
  <si>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</si>
  <si>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</si>
  <si>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</si>
  <si>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</si>
  <si>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</si>
  <si>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</si>
  <si>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</si>
  <si>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</si>
  <si>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</si>
  <si>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</si>
  <si>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</si>
  <si>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</si>
  <si>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</si>
  <si>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</si>
  <si>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</si>
  <si>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</si>
  <si>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</si>
  <si>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</si>
  <si>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</si>
  <si>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</si>
  <si>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</si>
  <si>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</si>
  <si>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</si>
  <si>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</si>
  <si>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</si>
  <si>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</si>
  <si>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</si>
  <si>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</si>
  <si>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</si>
  <si>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</si>
  <si>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</si>
  <si>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</si>
  <si>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</si>
  <si>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</si>
  <si>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</si>
  <si>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</si>
  <si>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</si>
  <si>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</si>
  <si>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</si>
  <si>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</si>
  <si>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</si>
  <si>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</si>
  <si>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</si>
  <si>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</si>
  <si>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</si>
  <si>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</si>
  <si>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</si>
  <si>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</si>
  <si>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</si>
  <si>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</si>
  <si>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</si>
  <si>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</si>
  <si>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</si>
  <si>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</si>
  <si>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</si>
  <si>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</si>
  <si>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</si>
  <si>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</si>
  <si>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</si>
  <si>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</si>
  <si>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</si>
  <si>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</si>
  <si>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</si>
  <si>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</si>
  <si>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</si>
  <si>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</si>
  <si>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</si>
  <si>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</si>
  <si>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</si>
  <si>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</si>
  <si>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</si>
  <si>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</si>
  <si>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</si>
  <si>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</si>
  <si>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</si>
  <si>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</si>
  <si>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</si>
  <si>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</si>
  <si>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</si>
  <si>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</si>
  <si>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</si>
  <si>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</si>
  <si>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</si>
  <si>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</si>
  <si>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</si>
  <si>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</si>
  <si>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</si>
  <si>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</si>
  <si>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</si>
  <si>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</si>
  <si>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</si>
  <si>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</si>
  <si>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</si>
  <si>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</si>
  <si>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</si>
  <si>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</si>
  <si>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</si>
  <si>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</si>
  <si>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</si>
  <si>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</si>
  <si>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</si>
  <si>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</si>
  <si>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</si>
  <si>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</si>
  <si>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</si>
  <si>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</si>
  <si>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</si>
  <si>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</si>
  <si>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</si>
  <si>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</si>
  <si>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</si>
  <si>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</si>
  <si>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</si>
  <si>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</si>
  <si>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</si>
  <si>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</si>
  <si>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</si>
  <si>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</si>
  <si>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</si>
  <si>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</si>
  <si>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</si>
  <si>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</si>
  <si>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</si>
  <si>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</si>
  <si>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</si>
  <si>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</si>
  <si>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</si>
  <si>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</si>
  <si>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</si>
  <si>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</si>
  <si>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</si>
  <si>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</si>
  <si>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</si>
  <si>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</si>
  <si>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</si>
  <si>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</si>
  <si>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</si>
  <si>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</si>
  <si>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</si>
  <si>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</si>
  <si>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</si>
  <si>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</si>
  <si>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</si>
  <si>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</si>
  <si>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</si>
  <si>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</si>
  <si>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</si>
  <si>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</si>
  <si>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</si>
  <si>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</si>
  <si>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</si>
  <si>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</si>
  <si>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</si>
  <si>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</si>
  <si>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</si>
  <si>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</si>
  <si>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</si>
  <si>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</si>
  <si>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</si>
  <si>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</si>
  <si>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</si>
  <si>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</si>
  <si>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</si>
  <si>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</si>
  <si>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</si>
  <si>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</si>
  <si>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</si>
  <si>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</si>
  <si>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</si>
  <si>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</si>
  <si>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</si>
  <si>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</si>
  <si>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</si>
  <si>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</si>
  <si>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</si>
  <si>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</si>
  <si>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</si>
  <si>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</si>
  <si>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</si>
  <si>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</si>
  <si>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</si>
  <si>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</si>
  <si>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</si>
  <si>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</si>
  <si>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</si>
  <si>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</si>
  <si>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</si>
  <si>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</si>
  <si>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</si>
  <si>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</si>
  <si>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</si>
  <si>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</si>
  <si>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</si>
  <si>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</si>
  <si>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</si>
  <si>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</si>
  <si>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</si>
  <si>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</si>
  <si>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</si>
  <si>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</si>
  <si>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</si>
  <si>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</si>
  <si>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</si>
  <si>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</si>
  <si>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</si>
  <si>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</si>
  <si>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</si>
  <si>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</si>
  <si>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</si>
  <si>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</si>
  <si>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</si>
  <si>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</si>
  <si>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</si>
  <si>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</si>
  <si>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</si>
  <si>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</si>
  <si>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</si>
  <si>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</si>
  <si>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</si>
  <si>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</si>
  <si>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</si>
  <si>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</si>
  <si>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</si>
  <si>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</si>
  <si>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</si>
  <si>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</si>
  <si>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</si>
  <si>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</si>
  <si>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</si>
  <si>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</si>
  <si>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</si>
  <si>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</si>
  <si>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</si>
  <si>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</si>
  <si>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</si>
  <si>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</si>
  <si>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</si>
  <si>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</si>
  <si>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</si>
  <si>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</si>
  <si>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</si>
  <si>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</si>
  <si>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</si>
  <si>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</si>
  <si>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</si>
  <si>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</si>
  <si>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</si>
  <si>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</si>
  <si>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</si>
  <si>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</si>
  <si>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</si>
  <si>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</si>
  <si>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</si>
  <si>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</si>
  <si>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</si>
  <si>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</si>
  <si>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</si>
  <si>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</si>
  <si>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</si>
  <si>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</si>
  <si>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</si>
  <si>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</si>
  <si>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</si>
  <si>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</si>
  <si>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</si>
  <si>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</si>
  <si>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</si>
  <si>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</si>
  <si>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</si>
  <si>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</si>
  <si>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</si>
  <si>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</si>
  <si>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</si>
  <si>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</si>
  <si>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</si>
  <si>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</si>
  <si>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</si>
  <si>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</si>
  <si>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</si>
  <si>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</si>
  <si>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</si>
  <si>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</si>
  <si>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</si>
  <si>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</si>
  <si>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</si>
  <si>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</si>
  <si>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</si>
  <si>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</si>
  <si>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</si>
  <si>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</si>
  <si>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</si>
  <si>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</si>
  <si>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</si>
  <si>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</si>
  <si>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</si>
  <si>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</si>
  <si>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</si>
  <si>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</si>
  <si>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</si>
  <si>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</si>
  <si>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</si>
  <si>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</si>
  <si>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</si>
  <si>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</si>
  <si>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</si>
  <si>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</si>
  <si>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</si>
  <si>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</si>
  <si>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</si>
  <si>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</si>
  <si>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</si>
  <si>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</si>
  <si>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</si>
  <si>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</si>
  <si>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</si>
  <si>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</si>
  <si>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</si>
  <si>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</si>
  <si>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</si>
  <si>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</si>
  <si>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</si>
  <si>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</si>
  <si>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</si>
  <si>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</si>
  <si>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</si>
  <si>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</si>
  <si>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</si>
  <si>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</si>
  <si>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</si>
  <si>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</si>
  <si>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</si>
  <si>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</si>
  <si>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</si>
  <si>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</si>
  <si>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</si>
  <si>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</si>
  <si>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</si>
  <si>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</si>
  <si>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</si>
  <si>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</si>
  <si>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</si>
  <si>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</si>
  <si>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</si>
  <si>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</si>
  <si>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</si>
  <si>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</si>
  <si>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</si>
  <si>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</si>
  <si>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</si>
  <si>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</si>
  <si>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</si>
  <si>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</si>
  <si>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</si>
  <si>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</si>
  <si>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</si>
  <si>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</si>
  <si>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</si>
  <si>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</si>
  <si>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</si>
  <si>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</si>
  <si>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</si>
  <si>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</si>
  <si>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</si>
  <si>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</si>
  <si>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</si>
  <si>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</si>
  <si>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</si>
  <si>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</si>
  <si>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</si>
  <si>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</si>
  <si>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</si>
  <si>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</si>
  <si>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</si>
  <si>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</si>
  <si>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</si>
  <si>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</si>
  <si>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</si>
  <si>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</si>
  <si>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</si>
  <si>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</si>
  <si>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</si>
  <si>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</si>
  <si>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</si>
  <si>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</si>
  <si>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</si>
  <si>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</si>
  <si>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</si>
  <si>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</si>
  <si>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</si>
  <si>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</si>
  <si>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</si>
  <si>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</si>
  <si>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</si>
  <si>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</si>
  <si>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</si>
  <si>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</si>
  <si>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</si>
  <si>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</si>
  <si>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</si>
  <si>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</si>
  <si>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</si>
  <si>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</si>
  <si>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</si>
  <si>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</si>
  <si>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</si>
  <si>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</si>
  <si>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</si>
  <si>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</si>
  <si>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</si>
  <si>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</si>
  <si>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</si>
  <si>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</si>
  <si>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</si>
  <si>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</si>
  <si>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</si>
  <si>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</si>
  <si>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</si>
  <si>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</si>
  <si>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</si>
  <si>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</si>
  <si>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</si>
  <si>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</si>
  <si>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</si>
  <si>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</si>
  <si>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</si>
  <si>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</si>
  <si>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</si>
  <si>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</si>
  <si>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</si>
  <si>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</si>
  <si>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</si>
  <si>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</si>
  <si>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</si>
  <si>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</si>
  <si>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</si>
  <si>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</si>
  <si>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</si>
  <si>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</si>
  <si>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</si>
  <si>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</si>
  <si>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</si>
  <si>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</si>
  <si>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</si>
  <si>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</si>
  <si>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</si>
  <si>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</si>
  <si>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</si>
  <si>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</si>
  <si>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</si>
  <si>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</si>
  <si>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</si>
  <si>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</si>
  <si>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</si>
  <si>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</si>
  <si>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</si>
  <si>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</si>
  <si>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</si>
  <si>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</si>
  <si>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</si>
  <si>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</si>
  <si>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</si>
  <si>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</si>
  <si>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</si>
  <si>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</si>
  <si>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</si>
  <si>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</si>
  <si>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</si>
  <si>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</si>
  <si>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</si>
  <si>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</si>
  <si>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</si>
  <si>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</si>
  <si>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</si>
  <si>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</si>
  <si>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</si>
  <si>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</si>
  <si>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</si>
  <si>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</si>
  <si>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</si>
  <si>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</si>
  <si>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</si>
  <si>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</si>
  <si>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</si>
  <si>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</si>
  <si>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</si>
  <si>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</si>
  <si>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</si>
  <si>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</si>
  <si>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</si>
  <si>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</si>
  <si>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</si>
  <si>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</si>
  <si>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</si>
  <si>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</si>
  <si>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</si>
  <si>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</si>
  <si>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</si>
  <si>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</si>
  <si>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</si>
  <si>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</si>
  <si>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</si>
  <si>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</si>
  <si>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</si>
  <si>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</si>
  <si>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</si>
  <si>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</si>
  <si>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</si>
  <si>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</si>
  <si>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</si>
  <si>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</si>
  <si>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</si>
  <si>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</si>
  <si>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</si>
  <si>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</si>
  <si>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</si>
  <si>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</si>
  <si>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</si>
  <si>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</si>
  <si>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</si>
  <si>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</si>
  <si>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</si>
  <si>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</si>
  <si>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</si>
  <si>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</si>
  <si>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</si>
  <si>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</si>
  <si>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</si>
  <si>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</si>
  <si>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</si>
  <si>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</si>
  <si>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</si>
  <si>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</si>
  <si>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</si>
  <si>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</si>
  <si>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</si>
  <si>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</si>
  <si>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</si>
  <si>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</si>
  <si>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</si>
  <si>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</si>
  <si>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</si>
  <si>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</si>
  <si>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</si>
  <si>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</si>
  <si>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</si>
  <si>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</si>
  <si>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</si>
  <si>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</si>
  <si>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</si>
  <si>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</si>
  <si>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</si>
  <si>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</si>
  <si>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</si>
  <si>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</si>
  <si>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</si>
  <si>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</si>
  <si>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</si>
  <si>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</si>
  <si>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</si>
  <si>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</si>
  <si>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</si>
  <si>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</si>
  <si>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</si>
  <si>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</si>
  <si>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</si>
  <si>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</si>
  <si>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</si>
  <si>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</si>
  <si>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</si>
  <si>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</si>
  <si>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</si>
  <si>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</si>
  <si>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</si>
  <si>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</si>
  <si>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</si>
  <si>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</si>
  <si>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</si>
  <si>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</si>
  <si>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</si>
  <si>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</si>
  <si>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</si>
  <si>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</si>
  <si>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</si>
  <si>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</si>
  <si>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</si>
  <si>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</si>
  <si>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</si>
  <si>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</si>
  <si>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</si>
  <si>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</si>
  <si>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</si>
  <si>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</si>
  <si>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</si>
  <si>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</si>
  <si>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</si>
  <si>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</si>
  <si>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</si>
  <si>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</si>
  <si>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</si>
  <si>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</si>
  <si>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</si>
  <si>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</si>
  <si>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</si>
  <si>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</si>
  <si>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</si>
  <si>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</si>
  <si>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</si>
  <si>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</si>
  <si>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</si>
  <si>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</si>
  <si>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</si>
  <si>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</si>
  <si>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</si>
  <si>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</si>
  <si>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</si>
  <si>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</si>
  <si>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</si>
  <si>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</si>
  <si>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</si>
  <si>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</si>
  <si>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</si>
  <si>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</si>
  <si>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</si>
  <si>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</si>
  <si>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</si>
  <si>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</si>
  <si>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</si>
  <si>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</si>
  <si>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</si>
  <si>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</si>
  <si>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</si>
  <si>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</si>
  <si>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</si>
  <si>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</si>
  <si>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</si>
  <si>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</si>
  <si>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</si>
  <si>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</si>
  <si>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</si>
  <si>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</si>
  <si>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</si>
  <si>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</si>
  <si>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</si>
  <si>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</si>
  <si>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</si>
  <si>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</si>
  <si>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</si>
  <si>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</si>
  <si>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</si>
  <si>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</si>
  <si>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</si>
  <si>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</si>
  <si>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</si>
  <si>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</si>
  <si>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</si>
  <si>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</si>
  <si>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</si>
  <si>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</si>
  <si>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</si>
  <si>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</si>
  <si>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</si>
  <si>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</si>
  <si>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</si>
  <si>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</si>
  <si>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</si>
  <si>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</si>
  <si>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</si>
  <si>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</si>
  <si>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</si>
  <si>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</si>
  <si>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</si>
  <si>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</si>
  <si>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</si>
  <si>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</si>
  <si>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</si>
  <si>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</si>
  <si>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</si>
  <si>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</si>
  <si>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</si>
  <si>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</si>
  <si>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</si>
  <si>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</si>
  <si>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</si>
  <si>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</si>
  <si>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</si>
  <si>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</si>
  <si>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</si>
  <si>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</si>
  <si>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</si>
  <si>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</si>
  <si>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</si>
  <si>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</si>
  <si>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</si>
  <si>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</si>
  <si>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</si>
  <si>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</si>
  <si>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</si>
  <si>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</si>
  <si>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</si>
  <si>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</si>
  <si>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</si>
  <si>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</si>
  <si>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</si>
  <si>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</si>
  <si>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</si>
  <si>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</si>
  <si>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</si>
  <si>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</si>
  <si>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</si>
  <si>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</si>
  <si>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</si>
  <si>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</si>
  <si>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</si>
  <si>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</si>
  <si>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</si>
  <si>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</si>
  <si>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</si>
  <si>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</si>
  <si>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</si>
  <si>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</si>
  <si>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</si>
  <si>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</si>
  <si>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</si>
  <si>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</si>
  <si>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</si>
  <si>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</si>
  <si>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</si>
  <si>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</si>
  <si>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</si>
  <si>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</si>
  <si>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</si>
  <si>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</si>
  <si>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</si>
  <si>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</si>
  <si>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</si>
  <si>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</si>
  <si>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</si>
  <si>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</si>
  <si>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</si>
  <si>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</si>
  <si>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</si>
  <si>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</si>
  <si>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</si>
  <si>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</si>
  <si>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</si>
  <si>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</si>
  <si>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</si>
  <si>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</si>
  <si>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</si>
  <si>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</si>
  <si>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</si>
  <si>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</si>
  <si>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</si>
  <si>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</si>
  <si>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</si>
  <si>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</si>
  <si>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</si>
  <si>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</si>
  <si>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</si>
  <si>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</si>
  <si>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</si>
  <si>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</si>
  <si>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</si>
  <si>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</si>
  <si>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</si>
  <si>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</si>
  <si>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</si>
  <si>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</si>
  <si>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</si>
  <si>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</si>
  <si>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</si>
  <si>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</si>
  <si>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</si>
  <si>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</si>
  <si>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</si>
  <si>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</si>
  <si>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</si>
  <si>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</si>
  <si>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</si>
  <si>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</si>
  <si>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</si>
  <si>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</si>
  <si>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</si>
  <si>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</si>
  <si>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</si>
  <si>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</si>
  <si>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</si>
  <si>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</si>
  <si>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</si>
  <si>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</si>
  <si>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</si>
  <si>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</si>
  <si>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</si>
  <si>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</si>
  <si>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</si>
  <si>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</si>
  <si>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</si>
  <si>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</si>
  <si>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</si>
  <si>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</si>
  <si>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</si>
  <si>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</si>
  <si>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</si>
  <si>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</si>
  <si>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</si>
  <si>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</si>
  <si>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</si>
  <si>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</si>
  <si>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</si>
  <si>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</si>
  <si>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</si>
  <si>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</si>
  <si>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</si>
  <si>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</si>
  <si>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</si>
  <si>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</si>
  <si>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</si>
  <si>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</si>
  <si>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</si>
  <si>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</si>
  <si>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</si>
  <si>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</si>
  <si>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</si>
  <si>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</si>
  <si>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</si>
  <si>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</si>
  <si>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</si>
  <si>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</si>
  <si>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</si>
  <si>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</si>
  <si>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</si>
  <si>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</si>
  <si>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</si>
  <si>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</si>
  <si>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</si>
  <si>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</si>
  <si>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</si>
  <si>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</si>
  <si>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</si>
  <si>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</si>
  <si>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</si>
  <si>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</si>
  <si>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</si>
  <si>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</si>
  <si>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</si>
  <si>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</si>
  <si>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</si>
  <si>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</si>
  <si>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</si>
  <si>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</si>
  <si>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</si>
  <si>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</si>
  <si>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</si>
  <si>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</si>
  <si>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</si>
  <si>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</si>
  <si>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</si>
  <si>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</si>
  <si>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</si>
  <si>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</si>
  <si>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</si>
  <si>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</si>
  <si>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</si>
  <si>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</si>
  <si>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</si>
  <si>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</si>
  <si>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</si>
  <si>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</si>
  <si>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</si>
  <si>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</si>
  <si>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</si>
  <si>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</si>
  <si>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</si>
  <si>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</si>
  <si>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</si>
  <si>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</si>
  <si>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</si>
  <si>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</si>
  <si>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</si>
  <si>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</si>
  <si>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</si>
  <si>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</si>
  <si>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</si>
  <si>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</si>
  <si>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</si>
  <si>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</si>
  <si>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</si>
  <si>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</si>
  <si>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</si>
  <si>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</si>
  <si>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</si>
  <si>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</si>
  <si>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</si>
  <si>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</si>
  <si>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</si>
  <si>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</si>
  <si>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</si>
  <si>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</si>
  <si>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</si>
  <si>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</si>
  <si>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</si>
  <si>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</si>
  <si>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</si>
  <si>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</si>
  <si>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</si>
  <si>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</si>
  <si>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</si>
  <si>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</si>
  <si>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</si>
  <si>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</si>
  <si>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</si>
  <si>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</si>
  <si>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</si>
  <si>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</si>
  <si>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</si>
  <si>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</si>
  <si>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</si>
  <si>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</si>
  <si>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</si>
  <si>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</si>
  <si>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</si>
  <si>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</si>
  <si>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</si>
  <si>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</si>
  <si>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</si>
  <si>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</si>
  <si>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</si>
  <si>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</si>
  <si>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</si>
  <si>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</si>
  <si>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</si>
  <si>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</si>
  <si>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</si>
  <si>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</si>
  <si>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</si>
  <si>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</si>
  <si>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</si>
  <si>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</si>
  <si>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</si>
  <si>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</si>
  <si>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</si>
  <si>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</si>
  <si>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</si>
  <si>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</si>
  <si>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</si>
  <si>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</si>
  <si>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</si>
  <si>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</si>
  <si>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</si>
  <si>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</si>
  <si>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</si>
  <si>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</si>
  <si>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</si>
  <si>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</si>
  <si>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</si>
  <si>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</si>
  <si>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</si>
  <si>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</si>
  <si>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</si>
  <si>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</si>
  <si>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</si>
  <si>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</si>
  <si>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</si>
  <si>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</si>
  <si>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</si>
  <si>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</si>
  <si>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</si>
  <si>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</si>
  <si>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</si>
  <si>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</si>
  <si>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</si>
  <si>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</si>
  <si>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</si>
  <si>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</si>
  <si>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</si>
  <si>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</si>
  <si>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</si>
  <si>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</si>
  <si>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</si>
  <si>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</si>
  <si>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</si>
  <si>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</si>
  <si>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</si>
  <si>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</si>
  <si>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</si>
  <si>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</si>
  <si>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</si>
  <si>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</si>
  <si>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</si>
  <si>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</si>
  <si>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</si>
  <si>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</si>
  <si>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</si>
  <si>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</si>
  <si>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</si>
  <si>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</si>
  <si>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</si>
  <si>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</si>
  <si>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</si>
  <si>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</si>
  <si>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</si>
  <si>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</si>
  <si>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</si>
  <si>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</si>
  <si>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</si>
  <si>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</si>
  <si>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</si>
  <si>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</si>
  <si>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</si>
  <si>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</si>
  <si>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</si>
  <si>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</si>
  <si>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</si>
  <si>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</si>
  <si>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</si>
  <si>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</si>
  <si>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</si>
  <si>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</si>
  <si>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</si>
  <si>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</si>
  <si>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</si>
  <si>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</si>
  <si>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</si>
  <si>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</si>
  <si>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</si>
  <si>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</si>
  <si>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</si>
  <si>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</si>
  <si>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</si>
  <si>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</si>
  <si>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</si>
  <si>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</si>
  <si>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</si>
  <si>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</si>
  <si>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</si>
  <si>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</si>
  <si>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</si>
  <si>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</si>
  <si>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</si>
  <si>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</si>
  <si>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</si>
  <si>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</si>
  <si>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</si>
  <si>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</si>
  <si>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</si>
  <si>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</si>
  <si>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</si>
  <si>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</si>
  <si>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</si>
  <si>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</si>
  <si>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</si>
  <si>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</si>
  <si>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</si>
  <si>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</si>
  <si>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</si>
  <si>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</si>
  <si>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</si>
  <si>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</si>
  <si>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</si>
  <si>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</si>
  <si>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</si>
  <si>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</si>
  <si>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</si>
  <si>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</si>
  <si>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</si>
  <si>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</si>
  <si>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</si>
  <si>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</si>
  <si>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</si>
  <si>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</si>
  <si>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</si>
  <si>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</si>
  <si>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</si>
  <si>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</si>
  <si>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</si>
  <si>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</si>
  <si>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</si>
  <si>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</si>
  <si>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</si>
  <si>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</si>
  <si>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</si>
  <si>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</si>
  <si>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</si>
  <si>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</si>
  <si>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</si>
  <si>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</si>
  <si>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</si>
  <si>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</si>
  <si>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</si>
  <si>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</si>
  <si>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</si>
  <si>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</si>
  <si>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</si>
  <si>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</si>
  <si>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</si>
  <si>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</si>
  <si>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</si>
  <si>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</si>
  <si>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</si>
  <si>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</si>
  <si>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</si>
  <si>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</si>
  <si>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</si>
  <si>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</si>
  <si>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</si>
  <si>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</si>
  <si>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</si>
  <si>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</si>
  <si>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</si>
  <si>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</si>
  <si>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</si>
  <si>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</si>
  <si>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</si>
  <si>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</si>
  <si>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</si>
  <si>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</si>
  <si>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</si>
  <si>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</si>
  <si>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</si>
  <si>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</si>
  <si>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</si>
  <si>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</si>
  <si>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</si>
  <si>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</si>
  <si>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</si>
  <si>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</si>
  <si>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</si>
  <si>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</si>
  <si>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</si>
  <si>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</si>
  <si>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</si>
  <si>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</si>
  <si>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</si>
  <si>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</si>
  <si>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</si>
  <si>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</si>
  <si>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</si>
  <si>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</si>
  <si>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</si>
  <si>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</si>
  <si>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</si>
  <si>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</si>
  <si>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</si>
  <si>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</si>
  <si>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</si>
  <si>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</si>
  <si>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</si>
  <si>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</si>
  <si>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</si>
  <si>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</si>
  <si>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</si>
  <si>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</si>
  <si>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</si>
  <si>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</si>
  <si>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</si>
  <si>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</si>
  <si>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</si>
  <si>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</si>
  <si>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</si>
  <si>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</si>
  <si>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</si>
  <si>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</si>
  <si>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</si>
  <si>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</si>
  <si>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</si>
  <si>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</si>
  <si>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</si>
  <si>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</si>
  <si>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</si>
  <si>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</si>
  <si>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</si>
  <si>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</si>
  <si>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</si>
  <si>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</si>
  <si>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</si>
  <si>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</si>
  <si>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</si>
  <si>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</si>
  <si>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</si>
  <si>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</si>
  <si>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</si>
  <si>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</si>
  <si>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</si>
  <si>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</si>
  <si>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</si>
  <si>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</si>
  <si>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</si>
  <si>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</si>
  <si>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</si>
  <si>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</si>
  <si>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</si>
  <si>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</si>
  <si>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</si>
  <si>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</si>
  <si>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</si>
  <si>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</si>
  <si>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</si>
  <si>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</si>
  <si>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</si>
  <si>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</si>
  <si>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</si>
  <si>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</si>
  <si>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</si>
  <si>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</si>
  <si>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</si>
  <si>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</si>
  <si>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</si>
  <si>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</si>
  <si>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</si>
  <si>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</si>
  <si>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</si>
  <si>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</si>
  <si>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</si>
  <si>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</si>
  <si>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</si>
  <si>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</si>
  <si>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</si>
  <si>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</si>
  <si>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</si>
  <si>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</si>
  <si>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</si>
  <si>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</si>
  <si>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</si>
  <si>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</si>
  <si>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</si>
  <si>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</si>
  <si>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</si>
  <si>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</si>
  <si>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</si>
  <si>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</si>
  <si>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</si>
  <si>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</si>
  <si>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</si>
  <si>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</si>
  <si>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</si>
  <si>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</si>
  <si>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</si>
  <si>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</si>
  <si>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</si>
  <si>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</si>
  <si>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</si>
  <si>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</si>
  <si>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</si>
  <si>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</si>
  <si>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</si>
  <si>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</si>
  <si>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</si>
  <si>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</si>
  <si>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</si>
  <si>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</si>
  <si>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</si>
  <si>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</si>
  <si>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</si>
  <si>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</si>
  <si>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</si>
  <si>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</si>
  <si>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</si>
  <si>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</si>
  <si>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</si>
  <si>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</si>
  <si>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</si>
  <si>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</si>
  <si>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</si>
  <si>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</si>
  <si>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</si>
  <si>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</si>
  <si>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</si>
  <si>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</si>
  <si>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</si>
  <si>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</si>
  <si>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</si>
  <si>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</si>
  <si>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</si>
  <si>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</si>
  <si>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</si>
  <si>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</si>
  <si>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</si>
  <si>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</si>
  <si>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</si>
  <si>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</si>
  <si>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</si>
  <si>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</si>
  <si>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</si>
  <si>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</si>
  <si>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</si>
  <si>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</si>
  <si>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</si>
  <si>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</si>
  <si>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</si>
  <si>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</si>
  <si>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</si>
  <si>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</si>
  <si>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</si>
  <si>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</si>
  <si>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</si>
  <si>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</si>
  <si>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</si>
  <si>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</si>
  <si>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</si>
  <si>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</si>
  <si>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</si>
  <si>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</si>
  <si>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</si>
  <si>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</si>
  <si>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</si>
  <si>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</si>
  <si>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</si>
  <si>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</si>
  <si>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</si>
  <si>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</si>
  <si>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</si>
  <si>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</si>
  <si>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</si>
  <si>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</si>
  <si>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</si>
  <si>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</si>
  <si>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</si>
  <si>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</si>
  <si>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</si>
  <si>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</si>
  <si>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</si>
  <si>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</si>
  <si>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</si>
  <si>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</si>
  <si>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</si>
  <si>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</si>
  <si>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</si>
  <si>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</si>
  <si>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</si>
  <si>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</si>
  <si>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</si>
  <si>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</si>
  <si>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</si>
  <si>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</si>
  <si>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</si>
  <si>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</si>
  <si>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</si>
  <si>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</si>
  <si>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</si>
  <si>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</si>
  <si>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</si>
  <si>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</si>
  <si>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</si>
  <si>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</si>
  <si>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</si>
  <si>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</si>
  <si>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</si>
  <si>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</si>
  <si>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</si>
  <si>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</si>
  <si>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</si>
  <si>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</si>
  <si>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</si>
  <si>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</si>
  <si>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</si>
  <si>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</si>
  <si>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</si>
  <si>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</si>
  <si>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</si>
  <si>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</si>
  <si>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</si>
  <si>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</si>
  <si>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</si>
  <si>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</si>
  <si>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</si>
  <si>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</si>
  <si>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</si>
  <si>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</si>
  <si>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</si>
  <si>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</si>
  <si>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</si>
  <si>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</si>
  <si>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</si>
  <si>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</si>
  <si>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</si>
  <si>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</si>
  <si>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</si>
  <si>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</si>
  <si>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</si>
  <si>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</si>
  <si>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</si>
  <si>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</si>
  <si>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</si>
  <si>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</si>
  <si>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</si>
  <si>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</si>
  <si>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</si>
  <si>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</si>
  <si>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</si>
  <si>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</si>
  <si>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</si>
  <si>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</si>
  <si>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</si>
  <si>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</si>
  <si>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</si>
  <si>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</si>
  <si>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</si>
  <si>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</si>
  <si>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</si>
  <si>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</si>
  <si>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</si>
  <si>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</si>
  <si>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</si>
  <si>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</si>
  <si>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</si>
  <si>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</si>
  <si>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</si>
  <si>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</si>
  <si>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</si>
  <si>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</si>
  <si>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</si>
  <si>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</si>
  <si>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</si>
  <si>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</si>
  <si>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</si>
  <si>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</si>
  <si>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</si>
  <si>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</si>
  <si>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</si>
  <si>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</si>
  <si>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</si>
  <si>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</si>
  <si>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</si>
  <si>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</si>
  <si>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</si>
  <si>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</si>
  <si>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</si>
  <si>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</si>
  <si>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</si>
  <si>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</si>
  <si>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</si>
  <si>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</si>
  <si>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</si>
  <si>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</si>
  <si>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</si>
  <si>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</si>
  <si>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</si>
  <si>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</si>
  <si>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</si>
  <si>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</si>
  <si>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</si>
  <si>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</si>
  <si>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</si>
  <si>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</si>
  <si>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</si>
  <si>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</si>
  <si>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</si>
  <si>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</si>
  <si>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</si>
  <si>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</si>
  <si>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</si>
  <si>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</si>
  <si>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</si>
  <si>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</si>
  <si>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</si>
  <si>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</si>
  <si>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</si>
  <si>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</si>
  <si>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</si>
  <si>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</si>
  <si>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</si>
  <si>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</si>
  <si>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</si>
  <si>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</si>
  <si>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</si>
  <si>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</si>
  <si>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</si>
  <si>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</si>
  <si>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</si>
  <si>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</si>
  <si>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</si>
  <si>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</si>
  <si>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</si>
  <si>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</si>
  <si>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</si>
  <si>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</si>
  <si>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</si>
  <si>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</si>
  <si>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</si>
  <si>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</si>
  <si>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</si>
  <si>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</si>
  <si>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</si>
  <si>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</si>
  <si>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</si>
  <si>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</si>
  <si>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</si>
  <si>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</si>
  <si>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</si>
  <si>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</si>
  <si>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</si>
  <si>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</si>
  <si>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</si>
  <si>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</si>
  <si>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</si>
  <si>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</si>
  <si>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</si>
  <si>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</si>
  <si>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</si>
  <si>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</si>
  <si>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</si>
  <si>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</si>
  <si>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</si>
  <si>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</si>
  <si>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</si>
  <si>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</si>
  <si>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</si>
  <si>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</si>
  <si>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</si>
  <si>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</si>
  <si>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</si>
  <si>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</si>
  <si>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</si>
  <si>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</si>
  <si>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</si>
  <si>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</si>
  <si>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</si>
  <si>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</si>
  <si>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</si>
  <si>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</si>
  <si>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</si>
  <si>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</si>
  <si>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</si>
  <si>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</si>
  <si>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</si>
  <si>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</si>
  <si>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</si>
  <si>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</si>
  <si>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</si>
  <si>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</si>
  <si>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</si>
  <si>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</si>
  <si>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</si>
  <si>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</si>
  <si>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</si>
  <si>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</si>
  <si>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</si>
  <si>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</si>
  <si>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</si>
  <si>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</si>
  <si>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</si>
  <si>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</si>
  <si>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</si>
  <si>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</si>
  <si>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</si>
  <si>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</si>
  <si>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</si>
  <si>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</si>
  <si>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</si>
  <si>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</si>
  <si>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</si>
  <si>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</si>
  <si>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</si>
  <si>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</si>
  <si>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</si>
  <si>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</si>
  <si>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</si>
  <si>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</si>
  <si>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</si>
  <si>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</si>
  <si>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</si>
  <si>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</si>
  <si>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</si>
  <si>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</si>
  <si>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</si>
  <si>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</si>
  <si>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</si>
  <si>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</si>
  <si>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</si>
  <si>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</si>
  <si>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</si>
  <si>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</si>
  <si>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</si>
  <si>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</si>
  <si>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</si>
  <si>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</si>
  <si>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</si>
  <si>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</si>
  <si>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</si>
  <si>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</si>
  <si>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</si>
  <si>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</si>
  <si>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</si>
  <si>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</si>
  <si>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</si>
  <si>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</si>
  <si>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</si>
  <si>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</si>
  <si>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</si>
  <si>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</si>
  <si>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</si>
  <si>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</si>
  <si>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</si>
  <si>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</si>
  <si>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</si>
  <si>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</si>
  <si>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</si>
  <si>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</si>
  <si>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</si>
  <si>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</si>
  <si>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</si>
  <si>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</si>
  <si>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</si>
  <si>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</si>
  <si>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</si>
  <si>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</si>
  <si>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</si>
  <si>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</si>
  <si>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</si>
  <si>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</si>
  <si>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</si>
  <si>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</si>
  <si>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</si>
  <si>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</si>
  <si>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</si>
  <si>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</si>
  <si>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</si>
  <si>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</si>
  <si>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</si>
  <si>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</si>
  <si>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</si>
  <si>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</si>
  <si>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</si>
  <si>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</si>
  <si>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</si>
  <si>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</si>
  <si>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</si>
  <si>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</si>
  <si>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</si>
  <si>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</si>
  <si>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</si>
  <si>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</si>
  <si>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</si>
  <si>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</si>
  <si>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</si>
  <si>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</si>
  <si>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</si>
  <si>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</si>
  <si>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</si>
  <si>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</si>
  <si>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</si>
  <si>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</si>
  <si>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</si>
  <si>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</si>
  <si>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</si>
  <si>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</si>
  <si>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</si>
  <si>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</si>
  <si>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</si>
  <si>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</si>
  <si>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</si>
  <si>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</si>
  <si>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</si>
  <si>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</si>
  <si>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</si>
  <si>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</si>
  <si>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</si>
  <si>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</si>
  <si>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</si>
  <si>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</si>
  <si>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</si>
  <si>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</si>
  <si>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</si>
  <si>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</si>
  <si>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</si>
  <si>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</si>
  <si>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</si>
  <si>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</si>
  <si>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</si>
  <si>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</si>
  <si>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</si>
  <si>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</si>
  <si>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</si>
  <si>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</si>
  <si>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</si>
  <si>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</si>
  <si>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</si>
  <si>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</si>
  <si>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</si>
  <si>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</si>
  <si>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</si>
  <si>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</si>
  <si>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</si>
  <si>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</si>
  <si>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</si>
  <si>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</si>
  <si>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</si>
  <si>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</si>
  <si>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</si>
  <si>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</si>
  <si>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</si>
  <si>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</si>
  <si>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</si>
  <si>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</si>
  <si>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</si>
  <si>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</si>
  <si>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</si>
  <si>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</si>
  <si>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</si>
  <si>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</si>
  <si>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</si>
  <si>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</si>
  <si>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</si>
  <si>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</si>
  <si>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</si>
  <si>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</si>
  <si>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</si>
  <si>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</si>
  <si>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</si>
  <si>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</si>
  <si>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</si>
  <si>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</si>
  <si>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</si>
  <si>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</si>
  <si>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</si>
  <si>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</si>
  <si>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</si>
  <si>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</si>
  <si>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</si>
  <si>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</si>
  <si>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</si>
  <si>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</si>
  <si>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</si>
  <si>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</si>
  <si>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</si>
  <si>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</si>
  <si>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</si>
  <si>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</si>
  <si>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</si>
  <si>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</si>
  <si>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</si>
  <si>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</si>
  <si>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</si>
  <si>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</si>
  <si>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</si>
  <si>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</si>
  <si>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</si>
  <si>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</si>
  <si>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</si>
  <si>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</si>
  <si>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</si>
  <si>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</si>
  <si>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</si>
  <si>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</si>
  <si>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</si>
  <si>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</si>
  <si>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</si>
  <si>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</si>
  <si>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</si>
  <si>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</si>
  <si>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</si>
  <si>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</si>
  <si>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</si>
  <si>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</si>
  <si>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</si>
  <si>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</si>
  <si>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</si>
  <si>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</si>
  <si>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</si>
  <si>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</si>
  <si>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</si>
  <si>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</si>
  <si>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</si>
  <si>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</si>
  <si>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</si>
  <si>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</si>
  <si>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</si>
  <si>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</si>
  <si>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</si>
  <si>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</si>
  <si>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</si>
  <si>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</si>
  <si>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</si>
  <si>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</si>
  <si>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</si>
  <si>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</si>
  <si>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</si>
  <si>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</si>
  <si>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</si>
  <si>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</si>
  <si>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</si>
  <si>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</si>
  <si>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</si>
  <si>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</si>
  <si>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</si>
  <si>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</si>
  <si>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</si>
  <si>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</si>
  <si>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</si>
  <si>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</si>
  <si>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</si>
  <si>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</si>
  <si>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</si>
  <si>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</si>
  <si>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</si>
  <si>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</si>
  <si>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</si>
  <si>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</si>
  <si>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</si>
  <si>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</si>
  <si>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</si>
  <si>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</si>
  <si>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</si>
  <si>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</si>
  <si>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</si>
  <si>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</si>
  <si>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</si>
  <si>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</si>
  <si>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</si>
  <si>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</si>
  <si>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</si>
  <si>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</si>
  <si>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</si>
  <si>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</si>
  <si>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</si>
  <si>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</si>
  <si>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</si>
  <si>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</si>
  <si>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</si>
  <si>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</si>
  <si>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</si>
  <si>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</si>
  <si>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</si>
  <si>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</si>
  <si>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</si>
  <si>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</si>
  <si>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</si>
  <si>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</si>
  <si>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</si>
  <si>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</si>
  <si>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</si>
  <si>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</si>
  <si>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</si>
  <si>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</si>
  <si>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</si>
  <si>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</si>
  <si>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</si>
  <si>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</si>
  <si>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</si>
  <si>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</si>
  <si>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</si>
  <si>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</si>
  <si>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</si>
  <si>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</si>
  <si>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</si>
  <si>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</si>
  <si>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</si>
  <si>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</si>
  <si>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</si>
  <si>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</si>
  <si>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</si>
  <si>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</si>
  <si>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</si>
  <si>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</si>
  <si>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</si>
  <si>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</si>
  <si>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</si>
  <si>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</si>
  <si>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</si>
  <si>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</si>
  <si>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</si>
  <si>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</si>
  <si>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</si>
  <si>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</si>
  <si>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</si>
  <si>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</si>
  <si>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</si>
  <si>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</si>
  <si>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</si>
  <si>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</si>
  <si>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</si>
  <si>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</si>
  <si>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</si>
  <si>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</si>
  <si>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</si>
  <si>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</si>
  <si>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</si>
  <si>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</si>
  <si>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</si>
  <si>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</si>
  <si>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</si>
  <si>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</si>
  <si>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</si>
  <si>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</si>
  <si>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</si>
  <si>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</si>
  <si>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</si>
  <si>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</si>
  <si>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</si>
  <si>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</si>
  <si>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</si>
  <si>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</si>
  <si>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</si>
  <si>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</si>
  <si>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</si>
  <si>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</si>
  <si>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</si>
  <si>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</si>
  <si>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</si>
  <si>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</si>
  <si>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</si>
  <si>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</si>
  <si>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</si>
  <si>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</si>
  <si>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</si>
  <si>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</si>
  <si>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</si>
  <si>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</si>
  <si>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</si>
  <si>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</si>
  <si>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</si>
  <si>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</si>
  <si>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</si>
  <si>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</si>
  <si>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</si>
  <si>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</si>
  <si>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</si>
  <si>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</si>
  <si>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</si>
  <si>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</si>
  <si>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</si>
  <si>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</si>
  <si>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</si>
  <si>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</si>
  <si>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</si>
  <si>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</si>
  <si>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</si>
  <si>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</si>
  <si>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</si>
  <si>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</si>
  <si>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</si>
  <si>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</si>
  <si>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</si>
  <si>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</si>
  <si>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</si>
  <si>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</si>
  <si>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</si>
  <si>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</si>
  <si>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</si>
  <si>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</si>
  <si>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</si>
  <si>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</si>
  <si>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</si>
  <si>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</si>
  <si>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</si>
  <si>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</si>
  <si>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</si>
  <si>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</si>
  <si>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</si>
  <si>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</si>
  <si>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</si>
  <si>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</si>
  <si>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</si>
  <si>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</si>
  <si>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</si>
  <si>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</si>
  <si>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</si>
  <si>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</si>
  <si>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</si>
  <si>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</si>
  <si>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</si>
  <si>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</si>
  <si>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</si>
  <si>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</si>
  <si>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</si>
  <si>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</si>
  <si>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</si>
  <si>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</si>
  <si>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</si>
  <si>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</si>
  <si>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</si>
  <si>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</si>
  <si>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</si>
  <si>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</si>
  <si>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</si>
  <si>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</si>
  <si>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</si>
  <si>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</si>
  <si>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</si>
  <si>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</si>
  <si>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</si>
  <si>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</si>
  <si>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</si>
  <si>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</si>
  <si>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</si>
  <si>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</si>
  <si>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</si>
  <si>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</si>
  <si>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</si>
  <si>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</si>
  <si>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</si>
  <si>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</si>
  <si>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</si>
  <si>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</si>
  <si>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</si>
  <si>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</si>
  <si>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</si>
  <si>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</si>
  <si>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</si>
  <si>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</si>
  <si>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</si>
  <si>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</si>
  <si>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</si>
  <si>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</si>
  <si>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</si>
  <si>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</si>
  <si>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</si>
  <si>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</si>
  <si>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</si>
  <si>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</si>
  <si>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</si>
  <si>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</si>
  <si>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</si>
  <si>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</si>
  <si>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</si>
  <si>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</si>
  <si>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</si>
  <si>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</si>
  <si>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</si>
  <si>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</si>
  <si>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</si>
  <si>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</si>
  <si>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</si>
  <si>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</si>
  <si>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</si>
  <si>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</si>
  <si>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</si>
  <si>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</si>
  <si>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</si>
  <si>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</si>
  <si>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</si>
  <si>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</si>
  <si>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</si>
  <si>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</si>
  <si>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</si>
  <si>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</si>
  <si>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</si>
  <si>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</si>
  <si>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</si>
  <si>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</si>
  <si>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</si>
  <si>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</si>
  <si>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</si>
  <si>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</si>
  <si>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</si>
  <si>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</si>
  <si>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</si>
  <si>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</si>
  <si>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</si>
  <si>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</si>
  <si>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</si>
  <si>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</si>
  <si>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</si>
  <si>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</si>
  <si>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</si>
  <si>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</si>
  <si>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</si>
  <si>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</si>
  <si>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</si>
  <si>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</si>
  <si>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</si>
  <si>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</si>
  <si>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</si>
  <si>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</si>
  <si>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</si>
  <si>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</si>
  <si>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</si>
  <si>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</si>
  <si>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</si>
  <si>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</si>
  <si>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</si>
  <si>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</si>
  <si>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</si>
  <si>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</si>
  <si>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</si>
  <si>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</si>
  <si>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</si>
  <si>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</si>
  <si>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</si>
  <si>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</si>
  <si>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</si>
  <si>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</si>
  <si>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</si>
  <si>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</si>
  <si>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</si>
  <si>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</si>
  <si>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</si>
  <si>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</si>
  <si>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</si>
  <si>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</si>
  <si>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</si>
  <si>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</si>
  <si>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</si>
  <si>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</si>
  <si>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</si>
  <si>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</si>
  <si>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</si>
  <si>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</si>
  <si>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</si>
  <si>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</si>
  <si>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</si>
  <si>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</si>
  <si>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</si>
  <si>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</si>
  <si>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</si>
  <si>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</si>
  <si>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</si>
  <si>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</si>
  <si>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</si>
  <si>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</si>
  <si>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</si>
  <si>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</si>
  <si>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</si>
  <si>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</si>
  <si>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</si>
  <si>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</si>
  <si>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</si>
  <si>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</si>
  <si>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</si>
  <si>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</si>
  <si>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</si>
  <si>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</si>
  <si>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</si>
  <si>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</si>
  <si>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</si>
  <si>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</si>
  <si>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</si>
  <si>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</si>
  <si>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</si>
  <si>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</si>
  <si>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</si>
  <si>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</si>
  <si>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</si>
  <si>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</si>
  <si>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</si>
  <si>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</si>
  <si>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</si>
  <si>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</si>
  <si>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</si>
  <si>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</si>
  <si>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</si>
  <si>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</si>
  <si>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</si>
  <si>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</si>
  <si>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</si>
  <si>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</si>
  <si>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</si>
  <si>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</si>
  <si>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</si>
  <si>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</si>
  <si>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</si>
  <si>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</si>
  <si>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</si>
  <si>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</si>
  <si>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</si>
  <si>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</si>
  <si>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</si>
  <si>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</si>
  <si>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</si>
  <si>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</si>
  <si>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</si>
  <si>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</si>
  <si>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</si>
  <si>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</si>
  <si>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</si>
  <si>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</si>
  <si>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</si>
  <si>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</si>
  <si>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</si>
  <si>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</si>
  <si>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</si>
  <si>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</si>
  <si>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</si>
  <si>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</si>
  <si>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</si>
  <si>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</si>
  <si>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</si>
  <si>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</si>
  <si>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</si>
  <si>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</si>
  <si>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</si>
  <si>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</si>
  <si>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</si>
  <si>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</si>
  <si>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</si>
  <si>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</si>
  <si>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</si>
  <si>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</si>
  <si>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</si>
  <si>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</si>
  <si>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</si>
  <si>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</si>
  <si>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</si>
  <si>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</si>
  <si>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</si>
  <si>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</si>
  <si>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</si>
  <si>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</si>
  <si>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</si>
  <si>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</si>
  <si>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</si>
  <si>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</si>
  <si>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</si>
  <si>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</si>
  <si>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</si>
  <si>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</si>
  <si>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</si>
  <si>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</si>
  <si>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</si>
  <si>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</si>
  <si>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</si>
  <si>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</si>
  <si>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</si>
  <si>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</si>
  <si>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</si>
  <si>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</si>
  <si>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</si>
  <si>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</si>
  <si>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</si>
  <si>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</si>
  <si>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</si>
  <si>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</si>
  <si>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</si>
  <si>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</si>
  <si>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</si>
  <si>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</si>
  <si>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</si>
  <si>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</si>
  <si>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</si>
  <si>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</si>
  <si>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</si>
  <si>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</si>
  <si>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</si>
  <si>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</si>
  <si>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</si>
  <si>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</si>
  <si>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</si>
  <si>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</si>
  <si>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</si>
  <si>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</si>
  <si>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</si>
  <si>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</si>
  <si>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</si>
  <si>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</si>
  <si>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</si>
  <si>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</si>
  <si>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</si>
  <si>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</si>
  <si>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</si>
  <si>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</si>
  <si>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</si>
  <si>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</si>
  <si>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</si>
  <si>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</si>
  <si>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</si>
  <si>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</si>
  <si>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</si>
  <si>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</si>
  <si>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</si>
  <si>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</si>
  <si>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</si>
  <si>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</si>
  <si>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</si>
  <si>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</si>
  <si>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</si>
  <si>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</si>
  <si>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</si>
  <si>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</si>
  <si>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</si>
  <si>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</si>
  <si>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</si>
  <si>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</si>
  <si>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</si>
  <si>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</si>
  <si>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</si>
  <si>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</si>
  <si>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</si>
  <si>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</si>
  <si>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</si>
  <si>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</si>
  <si>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</si>
  <si>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</si>
  <si>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</si>
  <si>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</si>
  <si>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</si>
  <si>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</si>
  <si>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</si>
  <si>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</si>
  <si>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</si>
  <si>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</si>
  <si>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</si>
  <si>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</si>
  <si>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</si>
  <si>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</si>
  <si>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</si>
  <si>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</si>
  <si>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</si>
  <si>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</si>
  <si>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</si>
  <si>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</si>
  <si>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</si>
  <si>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</si>
  <si>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</si>
  <si>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</si>
  <si>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</si>
  <si>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</si>
  <si>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</si>
  <si>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</si>
  <si>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</si>
  <si>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</si>
  <si>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</si>
  <si>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</si>
  <si>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</si>
  <si>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</si>
  <si>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</si>
  <si>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</si>
  <si>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</si>
  <si>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</si>
  <si>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</si>
  <si>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</si>
  <si>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</si>
  <si>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</si>
  <si>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</si>
  <si>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</si>
  <si>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</si>
  <si>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</si>
  <si>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</si>
  <si>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</si>
  <si>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</si>
  <si>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</si>
  <si>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</si>
  <si>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</si>
  <si>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</si>
  <si>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</si>
  <si>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</si>
  <si>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</si>
  <si>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</si>
  <si>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</si>
  <si>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</si>
  <si>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</si>
  <si>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</si>
  <si>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</si>
  <si>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</si>
  <si>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</si>
  <si>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</si>
  <si>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</si>
  <si>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</si>
  <si>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</si>
  <si>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</si>
  <si>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</si>
  <si>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</si>
  <si>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</si>
  <si>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</si>
  <si>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</si>
  <si>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</si>
  <si>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</si>
  <si>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</si>
  <si>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</si>
  <si>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</si>
  <si>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</si>
  <si>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</si>
  <si>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</si>
  <si>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</si>
  <si>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</si>
  <si>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</si>
  <si>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</si>
  <si>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</si>
  <si>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</si>
  <si>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</si>
  <si>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</si>
  <si>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</si>
  <si>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</si>
  <si>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</si>
  <si>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</si>
  <si>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</si>
  <si>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</si>
  <si>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</si>
  <si>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</si>
  <si>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</si>
  <si>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</si>
  <si>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</si>
  <si>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</si>
  <si>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</si>
  <si>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</si>
  <si>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</si>
  <si>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</si>
  <si>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</si>
  <si>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</si>
  <si>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</si>
  <si>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</si>
  <si>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</si>
  <si>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</si>
  <si>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</si>
  <si>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</si>
  <si>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</si>
  <si>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</si>
  <si>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</si>
  <si>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</si>
  <si>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</si>
  <si>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</si>
  <si>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</si>
  <si>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</si>
  <si>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</si>
  <si>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</si>
  <si>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</si>
  <si>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</si>
  <si>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</si>
  <si>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</si>
  <si>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</si>
  <si>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</si>
  <si>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</si>
  <si>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</si>
  <si>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</si>
  <si>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</si>
  <si>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</si>
  <si>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</si>
  <si>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</si>
  <si>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</si>
  <si>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</si>
  <si>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</si>
  <si>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</si>
  <si>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</si>
  <si>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</si>
  <si>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</si>
  <si>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</si>
  <si>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</si>
  <si>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</si>
  <si>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</si>
  <si>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</si>
  <si>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</si>
  <si>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</si>
  <si>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</si>
  <si>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</si>
  <si>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</si>
  <si>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</si>
  <si>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</si>
  <si>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</si>
  <si>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</si>
  <si>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</si>
  <si>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</si>
  <si>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</si>
  <si>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</si>
  <si>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</si>
  <si>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</si>
  <si>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</si>
  <si>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</si>
  <si>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</si>
  <si>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</si>
  <si>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</si>
  <si>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</si>
  <si>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</si>
  <si>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</si>
  <si>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</si>
  <si>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</si>
  <si>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</si>
  <si>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</si>
  <si>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</si>
  <si>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</si>
  <si>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</si>
  <si>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</si>
  <si>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</si>
  <si>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</si>
  <si>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</si>
  <si>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</si>
  <si>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</si>
  <si>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</si>
  <si>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</si>
  <si>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</si>
  <si>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</si>
  <si>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</si>
  <si>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</si>
  <si>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</si>
  <si>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</si>
  <si>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</si>
  <si>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</si>
  <si>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</si>
  <si>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</si>
  <si>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</si>
  <si>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</si>
  <si>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</si>
  <si>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</si>
  <si>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</si>
  <si>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</si>
  <si>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</si>
  <si>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</si>
  <si>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</si>
  <si>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</si>
  <si>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</si>
  <si>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</si>
  <si>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</si>
  <si>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</si>
  <si>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</si>
  <si>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</si>
  <si>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</si>
  <si>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</si>
  <si>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</si>
  <si>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</si>
  <si>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</si>
  <si>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</si>
  <si>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</si>
  <si>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</si>
  <si>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</si>
  <si>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</si>
  <si>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</si>
  <si>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</si>
  <si>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</si>
  <si>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</si>
  <si>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</si>
  <si>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</si>
  <si>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</si>
  <si>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</si>
  <si>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</si>
  <si>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</si>
  <si>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</si>
  <si>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</si>
  <si>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</si>
  <si>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</si>
  <si>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</si>
  <si>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</si>
  <si>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</si>
  <si>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</si>
  <si>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</si>
  <si>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</si>
  <si>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</si>
  <si>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</si>
  <si>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</si>
  <si>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</si>
  <si>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</si>
  <si>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</si>
  <si>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</si>
  <si>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</si>
  <si>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</si>
  <si>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</si>
  <si>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</si>
  <si>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</si>
  <si>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</si>
  <si>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</si>
  <si>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</si>
  <si>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</si>
  <si>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</si>
  <si>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</si>
  <si>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</si>
  <si>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</si>
  <si>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</si>
  <si>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</si>
  <si>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</si>
  <si>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</si>
  <si>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</si>
  <si>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</si>
  <si>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</si>
  <si>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</si>
  <si>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</si>
  <si>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</si>
  <si>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</si>
  <si>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</si>
  <si>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</si>
  <si>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</si>
  <si>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</si>
  <si>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</si>
  <si>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</si>
  <si>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</si>
  <si>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</si>
  <si>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</si>
  <si>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</si>
  <si>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</si>
  <si>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</si>
  <si>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</si>
  <si>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</si>
  <si>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</si>
  <si>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</si>
  <si>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</si>
  <si>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</si>
  <si>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</si>
  <si>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</si>
  <si>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</si>
  <si>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</si>
  <si>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</si>
  <si>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</si>
  <si>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</si>
  <si>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</si>
  <si>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</si>
  <si>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</si>
  <si>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</si>
  <si>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</si>
  <si>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</si>
  <si>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</si>
  <si>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</si>
  <si>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</si>
  <si>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</si>
  <si>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</si>
  <si>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</si>
  <si>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</si>
  <si>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</si>
  <si>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</si>
  <si>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</si>
  <si>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</si>
  <si>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</si>
  <si>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</si>
  <si>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</si>
  <si>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</si>
  <si>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</si>
  <si>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</si>
  <si>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</si>
  <si>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</si>
  <si>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</si>
  <si>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</si>
  <si>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</si>
  <si>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</si>
  <si>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</si>
  <si>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</si>
  <si>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</si>
  <si>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</si>
  <si>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</si>
  <si>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</si>
  <si>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</si>
  <si>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</si>
  <si>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</si>
  <si>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</si>
  <si>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</si>
  <si>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</si>
  <si>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</si>
  <si>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</si>
  <si>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</si>
  <si>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</si>
  <si>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</si>
  <si>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</si>
  <si>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</si>
  <si>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</si>
  <si>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</si>
  <si>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</si>
  <si>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</si>
  <si>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</si>
  <si>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</si>
  <si>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</si>
  <si>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</si>
  <si>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</si>
  <si>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</si>
  <si>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</si>
  <si>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</si>
  <si>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</si>
  <si>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</si>
  <si>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</si>
  <si>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</si>
  <si>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</si>
  <si>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</si>
  <si>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</si>
  <si>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</si>
  <si>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</si>
  <si>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</si>
  <si>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</si>
  <si>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</si>
  <si>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</si>
  <si>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</si>
  <si>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</si>
  <si>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</si>
  <si>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</si>
  <si>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</si>
  <si>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</si>
  <si>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</si>
  <si>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</si>
  <si>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</si>
  <si>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</si>
  <si>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</si>
  <si>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</si>
  <si>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</si>
  <si>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</si>
  <si>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</si>
  <si>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</si>
  <si>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</si>
  <si>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</si>
  <si>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</si>
  <si>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</si>
  <si>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</si>
  <si>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</si>
  <si>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</si>
  <si>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</si>
  <si>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</si>
  <si>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</si>
  <si>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</si>
  <si>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</si>
  <si>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</si>
  <si>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</si>
  <si>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</si>
  <si>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</si>
  <si>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</si>
  <si>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</si>
  <si>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</si>
  <si>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</si>
  <si>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</si>
  <si>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</si>
  <si>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</si>
  <si>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</si>
  <si>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</si>
  <si>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</si>
  <si>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</si>
  <si>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</si>
  <si>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</si>
  <si>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</si>
  <si>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</si>
  <si>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</si>
  <si>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</si>
  <si>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</si>
  <si>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</si>
  <si>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</si>
  <si>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</si>
  <si>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</si>
  <si>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</si>
  <si>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</si>
  <si>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</si>
  <si>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</si>
  <si>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</si>
  <si>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</si>
  <si>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</si>
  <si>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</si>
  <si>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</si>
  <si>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</si>
  <si>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</si>
  <si>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</si>
  <si>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</si>
  <si>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</si>
  <si>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</si>
  <si>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</si>
  <si>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</si>
  <si>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</si>
  <si>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</si>
  <si>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</si>
  <si>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</si>
  <si>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</si>
  <si>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</si>
  <si>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</si>
  <si>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</si>
  <si>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</si>
  <si>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</si>
  <si>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</si>
  <si>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</si>
  <si>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</si>
  <si>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</si>
  <si>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</si>
  <si>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</si>
  <si>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</si>
  <si>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</si>
  <si>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</si>
  <si>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</si>
  <si>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</si>
  <si>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</si>
  <si>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</si>
  <si>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</si>
  <si>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</si>
  <si>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</si>
  <si>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</si>
  <si>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</si>
  <si>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</si>
  <si>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</si>
  <si>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</si>
  <si>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</si>
  <si>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</si>
  <si>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</si>
  <si>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</si>
  <si>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</si>
  <si>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</si>
  <si>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</si>
  <si>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</si>
  <si>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</si>
  <si>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</si>
  <si>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</si>
  <si>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</si>
  <si>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</si>
  <si>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</si>
  <si>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</si>
  <si>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</si>
  <si>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</si>
  <si>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</si>
  <si>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</si>
  <si>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</si>
  <si>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</si>
  <si>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</si>
  <si>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</si>
  <si>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</si>
  <si>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</si>
  <si>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</si>
  <si>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</si>
  <si>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</si>
  <si>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</si>
  <si>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</si>
  <si>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</si>
  <si>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</si>
  <si>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</si>
  <si>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</si>
  <si>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</si>
  <si>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</si>
  <si>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</si>
  <si>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</si>
  <si>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</si>
  <si>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</si>
  <si>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</si>
  <si>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</si>
  <si>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</si>
  <si>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</si>
  <si>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</si>
  <si>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</si>
  <si>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</si>
  <si>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</si>
  <si>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</si>
  <si>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</si>
  <si>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</si>
  <si>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</si>
  <si>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</si>
  <si>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</si>
  <si>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</si>
  <si>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</si>
  <si>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</si>
  <si>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</si>
  <si>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</si>
  <si>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</si>
  <si>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</si>
  <si>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</si>
  <si>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</si>
  <si>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</si>
  <si>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</si>
  <si>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</si>
  <si>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</si>
  <si>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</si>
  <si>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</si>
  <si>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</si>
  <si>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</si>
  <si>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</si>
  <si>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</si>
  <si>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</si>
  <si>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</si>
  <si>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</si>
  <si>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</si>
  <si>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</si>
  <si>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</si>
  <si>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</si>
  <si>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</si>
  <si>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</si>
  <si>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</si>
  <si>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</si>
  <si>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</si>
  <si>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</si>
  <si>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</si>
  <si>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</si>
  <si>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</si>
  <si>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</si>
  <si>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</si>
  <si>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</si>
  <si>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</si>
  <si>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</si>
  <si>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</si>
  <si>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</si>
  <si>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</si>
  <si>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</si>
  <si>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</si>
  <si>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</si>
  <si>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</si>
  <si>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</si>
  <si>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</si>
  <si>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</si>
  <si>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</si>
  <si>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</si>
  <si>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</si>
  <si>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</si>
  <si>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</si>
  <si>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</si>
  <si>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</si>
  <si>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</si>
  <si>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</si>
  <si>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</si>
  <si>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</si>
  <si>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</si>
  <si>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</si>
  <si>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</si>
  <si>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</si>
  <si>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</si>
  <si>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</si>
  <si>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</si>
  <si>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</si>
  <si>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</si>
  <si>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</si>
  <si>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</si>
  <si>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</si>
  <si>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</si>
  <si>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</si>
  <si>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</si>
  <si>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</si>
  <si>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</si>
  <si>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</si>
  <si>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</si>
  <si>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</si>
  <si>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</si>
  <si>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</si>
  <si>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</si>
  <si>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</si>
  <si>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</si>
  <si>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</si>
  <si>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</si>
  <si>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</si>
  <si>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</si>
  <si>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</si>
  <si>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</si>
  <si>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</si>
  <si>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</si>
  <si>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</si>
  <si>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</si>
  <si>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</si>
  <si>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</si>
  <si>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</si>
  <si>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</si>
  <si>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</si>
  <si>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</si>
  <si>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</si>
  <si>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</si>
  <si>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</si>
  <si>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</si>
  <si>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</si>
  <si>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</si>
  <si>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</si>
  <si>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</si>
  <si>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</si>
  <si>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</si>
  <si>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</si>
  <si>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</si>
  <si>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</si>
  <si>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</si>
  <si>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</si>
  <si>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</si>
  <si>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</si>
  <si>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</si>
  <si>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</si>
  <si>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</si>
  <si>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</si>
  <si>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</si>
  <si>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</si>
  <si>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</si>
  <si>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</si>
  <si>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</si>
  <si>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</si>
  <si>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</si>
  <si>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</si>
  <si>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</si>
  <si>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</si>
  <si>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</si>
  <si>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</si>
  <si>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</si>
  <si>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</si>
  <si>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</si>
  <si>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</si>
  <si>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</si>
  <si>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</si>
  <si>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</si>
  <si>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</si>
  <si>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</si>
  <si>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</si>
  <si>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</si>
  <si>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</si>
  <si>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</si>
  <si>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</si>
  <si>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</si>
  <si>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</si>
  <si>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</si>
  <si>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</si>
  <si>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</si>
  <si>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</si>
  <si>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</si>
  <si>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</si>
  <si>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</si>
  <si>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</si>
  <si>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</si>
  <si>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</si>
  <si>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</si>
  <si>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</si>
  <si>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</si>
  <si>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</si>
  <si>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</si>
  <si>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</si>
  <si>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</si>
  <si>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</si>
  <si>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</si>
  <si>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</si>
  <si>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</si>
  <si>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</si>
  <si>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</si>
  <si>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</si>
  <si>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</si>
  <si>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</si>
  <si>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</si>
  <si>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</si>
  <si>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</si>
  <si>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</si>
  <si>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</si>
  <si>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</si>
  <si>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</si>
  <si>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</si>
  <si>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</si>
  <si>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</si>
  <si>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</si>
  <si>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</si>
  <si>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</si>
  <si>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</si>
  <si>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</si>
  <si>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</si>
  <si>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</si>
  <si>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</si>
  <si>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</si>
  <si>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</si>
  <si>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</si>
  <si>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</si>
  <si>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</si>
  <si>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</si>
  <si>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</si>
  <si>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</si>
  <si>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</si>
  <si>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</si>
  <si>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</si>
  <si>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</si>
  <si>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</si>
  <si>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</si>
  <si>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</si>
  <si>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</si>
  <si>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</si>
  <si>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</si>
  <si>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</si>
  <si>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</si>
  <si>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</si>
  <si>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</si>
  <si>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</si>
  <si>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</si>
  <si>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</si>
  <si>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</si>
  <si>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</si>
  <si>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</si>
  <si>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</si>
  <si>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</si>
  <si>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</si>
  <si>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</si>
  <si>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</si>
  <si>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</si>
  <si>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</si>
  <si>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</si>
  <si>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</si>
  <si>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</si>
  <si>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</si>
  <si>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</si>
  <si>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</si>
  <si>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</si>
  <si>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</si>
  <si>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</si>
  <si>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</si>
  <si>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</si>
  <si>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</si>
  <si>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</si>
  <si>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</si>
  <si>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</si>
  <si>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</si>
  <si>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</si>
  <si>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</si>
  <si>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</si>
  <si>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</si>
  <si>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</si>
  <si>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</si>
  <si>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</si>
  <si>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</si>
  <si>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</si>
  <si>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</si>
  <si>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</si>
  <si>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</si>
  <si>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</si>
  <si>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</si>
  <si>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</si>
  <si>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</si>
  <si>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</si>
  <si>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</si>
  <si>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</si>
  <si>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</si>
  <si>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</si>
  <si>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</si>
  <si>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</si>
  <si>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</si>
  <si>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</si>
  <si>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</si>
  <si>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</si>
  <si>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</si>
  <si>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</si>
  <si>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</si>
  <si>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</si>
  <si>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</si>
  <si>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</si>
  <si>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</si>
  <si>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</si>
  <si>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</si>
  <si>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</si>
  <si>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</si>
  <si>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</si>
  <si>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</si>
  <si>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</si>
  <si>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</si>
  <si>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</si>
  <si>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</si>
  <si>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</si>
  <si>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</si>
  <si>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</si>
  <si>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</si>
  <si>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</si>
  <si>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</si>
  <si>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</si>
  <si>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</si>
  <si>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</si>
  <si>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</si>
  <si>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</si>
  <si>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</si>
  <si>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</si>
  <si>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</si>
  <si>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</si>
  <si>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</si>
  <si>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</si>
  <si>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</si>
  <si>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</si>
  <si>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</si>
  <si>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</si>
  <si>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</si>
  <si>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</si>
  <si>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</si>
  <si>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</si>
  <si>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</si>
  <si>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</si>
  <si>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</si>
  <si>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</si>
  <si>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</si>
  <si>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</si>
  <si>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</si>
  <si>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</si>
  <si>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</si>
  <si>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</si>
  <si>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</si>
  <si>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</si>
  <si>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</si>
  <si>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</si>
  <si>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</si>
  <si>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</si>
  <si>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</si>
  <si>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</si>
  <si>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</si>
  <si>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</si>
  <si>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</si>
  <si>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</si>
  <si>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</si>
  <si>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</si>
  <si>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</si>
  <si>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</si>
  <si>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</si>
  <si>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</si>
  <si>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</si>
  <si>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</si>
  <si>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</si>
  <si>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</si>
  <si>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</si>
  <si>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</si>
  <si>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</si>
  <si>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</si>
  <si>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</si>
  <si>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</si>
  <si>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</si>
  <si>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</si>
  <si>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</si>
  <si>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</si>
  <si>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</si>
  <si>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</si>
  <si>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</si>
  <si>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</si>
  <si>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</si>
  <si>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</si>
  <si>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</si>
  <si>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</si>
  <si>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</si>
  <si>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</si>
  <si>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</si>
  <si>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</si>
  <si>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</si>
  <si>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</si>
  <si>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</si>
  <si>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</si>
  <si>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</si>
  <si>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</si>
  <si>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</si>
  <si>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</si>
  <si>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</si>
  <si>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</si>
  <si>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</si>
  <si>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</si>
  <si>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</si>
  <si>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</si>
  <si>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</si>
  <si>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</si>
  <si>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</si>
  <si>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</si>
  <si>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</si>
  <si>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</si>
  <si>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</si>
  <si>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</si>
  <si>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</si>
  <si>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</si>
  <si>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</si>
  <si>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</si>
  <si>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</si>
  <si>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</si>
  <si>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</si>
  <si>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</si>
  <si>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</si>
  <si>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</si>
  <si>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</si>
  <si>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</si>
  <si>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</si>
  <si>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</si>
  <si>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</si>
  <si>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</si>
  <si>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</si>
  <si>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</si>
  <si>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</si>
  <si>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</si>
  <si>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</si>
  <si>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</si>
  <si>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</si>
  <si>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</si>
  <si>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</si>
  <si>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</si>
  <si>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</si>
  <si>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</si>
  <si>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</si>
  <si>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</si>
  <si>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</si>
  <si>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</si>
  <si>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</si>
  <si>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</si>
  <si>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</si>
  <si>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</si>
  <si>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</si>
  <si>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</si>
  <si>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</si>
  <si>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</si>
  <si>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</si>
  <si>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</si>
  <si>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</si>
  <si>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</si>
  <si>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</si>
  <si>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</si>
  <si>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</si>
  <si>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</si>
  <si>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</si>
  <si>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</si>
  <si>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</si>
  <si>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</si>
  <si>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</si>
  <si>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</si>
  <si>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</si>
  <si>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</si>
  <si>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</si>
  <si>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</si>
  <si>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</si>
  <si>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</si>
  <si>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</si>
  <si>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</si>
  <si>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</si>
  <si>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</si>
  <si>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</si>
  <si>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</si>
  <si>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</si>
  <si>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</si>
  <si>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</si>
  <si>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</si>
  <si>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</si>
  <si>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</si>
  <si>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</si>
  <si>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</si>
  <si>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</si>
  <si>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</si>
  <si>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</si>
  <si>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</si>
  <si>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</si>
  <si>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</si>
  <si>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</si>
  <si>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</si>
  <si>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</si>
  <si>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</si>
  <si>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</si>
  <si>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</si>
  <si>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</si>
  <si>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</si>
  <si>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</si>
  <si>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</si>
  <si>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</si>
  <si>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</si>
  <si>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</si>
  <si>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</si>
  <si>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</si>
  <si>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</si>
  <si>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</si>
  <si>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</si>
  <si>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</si>
  <si>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</si>
  <si>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</si>
  <si>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</si>
  <si>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</si>
  <si>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</si>
  <si>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</si>
  <si>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</si>
  <si>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</si>
  <si>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</si>
  <si>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</si>
  <si>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</si>
  <si>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</si>
  <si>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</si>
  <si>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</si>
  <si>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</si>
  <si>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</si>
  <si>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</si>
  <si>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</si>
  <si>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</si>
  <si>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</si>
  <si>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</si>
  <si>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</si>
  <si>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</si>
  <si>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</si>
  <si>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</si>
  <si>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</si>
  <si>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</si>
  <si>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</si>
  <si>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</si>
  <si>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</si>
  <si>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</si>
  <si>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</si>
  <si>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</si>
  <si>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</si>
  <si>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</si>
  <si>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</si>
  <si>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</si>
  <si>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</si>
  <si>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</si>
  <si>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</si>
  <si>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</si>
  <si>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</si>
  <si>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</si>
  <si>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</si>
  <si>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</si>
  <si>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</si>
  <si>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</si>
  <si>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</si>
  <si>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</si>
  <si>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</si>
  <si>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</si>
  <si>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</si>
  <si>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</si>
  <si>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</si>
  <si>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</si>
  <si>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</si>
  <si>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</si>
  <si>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</si>
  <si>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</si>
  <si>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</si>
  <si>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</si>
  <si>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</si>
  <si>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</si>
  <si>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</si>
  <si>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</si>
  <si>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</si>
  <si>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</si>
  <si>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</si>
  <si>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</si>
  <si>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</si>
  <si>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</si>
  <si>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</si>
  <si>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</si>
  <si>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</si>
  <si>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</si>
  <si>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</si>
  <si>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</si>
  <si>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</si>
  <si>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</si>
  <si>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</si>
  <si>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</si>
  <si>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</si>
  <si>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</si>
  <si>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</si>
  <si>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</si>
  <si>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</si>
  <si>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</si>
  <si>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</si>
  <si>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</si>
  <si>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</si>
  <si>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</si>
  <si>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</si>
  <si>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</si>
  <si>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</si>
  <si>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</si>
  <si>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</si>
  <si>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</si>
  <si>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</si>
  <si>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</si>
  <si>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</si>
  <si>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</si>
  <si>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</si>
  <si>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</si>
  <si>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</si>
  <si>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</si>
  <si>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</si>
  <si>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</si>
  <si>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</si>
  <si>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</si>
  <si>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</si>
  <si>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</si>
  <si>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</si>
  <si>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</si>
  <si>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</si>
  <si>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</si>
  <si>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</si>
  <si>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</si>
  <si>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</si>
  <si>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</si>
  <si>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</si>
  <si>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</si>
  <si>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</si>
  <si>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</si>
  <si>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</si>
  <si>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</si>
  <si>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</si>
  <si>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</si>
  <si>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</si>
  <si>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</si>
  <si>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</si>
  <si>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</si>
  <si>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</si>
  <si>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</si>
  <si>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</si>
  <si>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</si>
  <si>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</si>
  <si>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</si>
  <si>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</si>
  <si>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</si>
  <si>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</si>
  <si>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</si>
  <si>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</si>
  <si>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</si>
  <si>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</si>
  <si>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</si>
  <si>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</si>
  <si>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</si>
  <si>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</si>
  <si>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</si>
  <si>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</si>
  <si>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</si>
  <si>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</si>
  <si>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</si>
  <si>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</si>
  <si>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</si>
  <si>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</si>
  <si>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</si>
  <si>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</si>
  <si>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</si>
  <si>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</si>
  <si>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</si>
  <si>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</si>
  <si>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</si>
  <si>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</si>
  <si>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</si>
  <si>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</si>
  <si>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</si>
  <si>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</si>
  <si>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</si>
  <si>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</si>
  <si>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</si>
  <si>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</si>
  <si>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</si>
  <si>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</si>
  <si>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</si>
  <si>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</si>
  <si>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</si>
  <si>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</si>
  <si>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</si>
  <si>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</si>
  <si>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</si>
  <si>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</si>
  <si>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</si>
  <si>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</si>
  <si>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</si>
  <si>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</si>
  <si>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</si>
  <si>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</si>
  <si>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</si>
  <si>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</si>
  <si>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</si>
  <si>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</si>
  <si>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</si>
  <si>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</si>
  <si>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</si>
  <si>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</si>
  <si>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</si>
  <si>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</si>
  <si>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</si>
  <si>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</si>
  <si>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</si>
  <si>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</si>
  <si>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</si>
  <si>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</si>
  <si>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</si>
  <si>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</si>
  <si>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</si>
  <si>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</si>
  <si>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</si>
  <si>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</si>
  <si>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</si>
  <si>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</si>
  <si>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</si>
  <si>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</si>
  <si>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</si>
  <si>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</si>
  <si>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</si>
  <si>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</si>
  <si>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</si>
  <si>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</si>
  <si>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</si>
  <si>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</si>
  <si>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</si>
  <si>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</si>
  <si>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</si>
  <si>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</si>
  <si>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</si>
  <si>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</si>
  <si>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</si>
  <si>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</si>
  <si>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</si>
  <si>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</si>
  <si>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</si>
  <si>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</si>
  <si>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</si>
  <si>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</si>
  <si>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</si>
  <si>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</si>
  <si>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</si>
  <si>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</si>
  <si>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</si>
  <si>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</si>
  <si>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</si>
  <si>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</si>
  <si>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</si>
  <si>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</si>
  <si>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</si>
  <si>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</si>
  <si>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</si>
  <si>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</si>
  <si>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</si>
  <si>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</si>
  <si>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</si>
  <si>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</si>
  <si>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</si>
  <si>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</si>
  <si>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</si>
  <si>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</si>
  <si>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</si>
  <si>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</si>
  <si>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</si>
  <si>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</si>
  <si>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</si>
  <si>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</si>
  <si>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</si>
  <si>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</si>
  <si>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</si>
  <si>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</si>
  <si>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</si>
  <si>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</si>
  <si>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</si>
  <si>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</si>
  <si>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</si>
  <si>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</si>
  <si>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</si>
  <si>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</si>
  <si>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</si>
  <si>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</si>
  <si>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</si>
  <si>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</si>
  <si>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</si>
  <si>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</si>
  <si>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</si>
  <si>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</si>
  <si>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</si>
  <si>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</si>
  <si>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</si>
  <si>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</si>
  <si>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</si>
  <si>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</si>
  <si>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</si>
  <si>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</si>
  <si>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</si>
  <si>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</si>
  <si>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</si>
  <si>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</si>
  <si>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</si>
  <si>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</si>
  <si>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</si>
  <si>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</si>
  <si>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</si>
  <si>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</si>
  <si>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</si>
  <si>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</si>
  <si>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</si>
  <si>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</si>
  <si>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</si>
  <si>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</si>
  <si>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</si>
  <si>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</si>
  <si>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</si>
  <si>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</si>
  <si>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</si>
  <si>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</si>
  <si>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</si>
  <si>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</si>
  <si>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</si>
  <si>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</si>
  <si>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</si>
  <si>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</si>
  <si>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</si>
  <si>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</si>
  <si>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</si>
  <si>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</si>
  <si>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</si>
  <si>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</si>
  <si>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</si>
  <si>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</si>
  <si>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</si>
  <si>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</si>
  <si>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</si>
  <si>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</si>
  <si>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</si>
  <si>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</si>
  <si>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</si>
  <si>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</si>
  <si>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</si>
  <si>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</si>
  <si>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</si>
  <si>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</si>
  <si>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</si>
  <si>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</si>
  <si>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</si>
  <si>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</si>
  <si>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</si>
  <si>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</si>
  <si>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</si>
  <si>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</si>
  <si>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</si>
  <si>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</si>
  <si>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</si>
  <si>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</si>
  <si>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</si>
  <si>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</si>
  <si>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</si>
  <si>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</si>
  <si>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</si>
  <si>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</si>
  <si>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</si>
  <si>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</si>
  <si>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</si>
  <si>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</si>
  <si>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</si>
  <si>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</si>
  <si>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</si>
  <si>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</si>
  <si>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</si>
  <si>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</si>
  <si>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</si>
  <si>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</si>
  <si>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</si>
  <si>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</si>
  <si>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</si>
  <si>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</si>
  <si>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</si>
  <si>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</si>
  <si>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</si>
  <si>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</si>
  <si>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</si>
  <si>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</si>
  <si>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</si>
  <si>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</si>
  <si>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</si>
  <si>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</si>
  <si>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</si>
  <si>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</si>
  <si>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</si>
  <si>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</si>
  <si>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</si>
  <si>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</si>
  <si>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</si>
  <si>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</si>
  <si>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</si>
  <si>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</si>
  <si>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</si>
  <si>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</si>
  <si>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</si>
  <si>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</si>
  <si>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</si>
  <si>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</si>
  <si>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</si>
  <si>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</si>
  <si>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</si>
  <si>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</si>
  <si>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</si>
  <si>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</si>
  <si>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</si>
  <si>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</si>
  <si>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</si>
  <si>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</si>
  <si>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</si>
  <si>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</si>
  <si>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</si>
  <si>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</si>
  <si>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</si>
  <si>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</si>
  <si>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</si>
  <si>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</si>
  <si>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</si>
  <si>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</si>
  <si>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</si>
  <si>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</si>
  <si>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</si>
  <si>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</si>
  <si>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</si>
  <si>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</si>
  <si>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</si>
  <si>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</si>
  <si>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</si>
  <si>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</si>
  <si>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</si>
  <si>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</si>
  <si>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</si>
  <si>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</si>
  <si>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</si>
  <si>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</si>
  <si>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</si>
  <si>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</si>
  <si>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</si>
  <si>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</si>
  <si>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</si>
  <si>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</si>
  <si>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</si>
  <si>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</si>
  <si>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</si>
  <si>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</si>
  <si>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</si>
  <si>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</si>
  <si>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</si>
  <si>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</si>
  <si>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</si>
  <si>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</si>
  <si>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</si>
  <si>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</si>
  <si>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</si>
  <si>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</si>
  <si>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</si>
  <si>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</si>
  <si>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</si>
  <si>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</si>
  <si>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</si>
  <si>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</si>
  <si>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</si>
  <si>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</si>
  <si>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</si>
  <si>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</si>
  <si>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</si>
  <si>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</si>
  <si>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</si>
  <si>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</si>
  <si>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</si>
  <si>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</si>
  <si>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</si>
  <si>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</si>
  <si>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</si>
  <si>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</si>
  <si>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</si>
  <si>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</si>
  <si>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</si>
  <si>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</si>
  <si>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</si>
  <si>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</si>
  <si>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</si>
  <si>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</si>
  <si>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</si>
  <si>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</si>
  <si>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</si>
  <si>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</si>
  <si>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</si>
  <si>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</si>
  <si>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</si>
  <si>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</si>
  <si>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</si>
  <si>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</si>
  <si>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</si>
  <si>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</si>
  <si>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</si>
  <si>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</si>
  <si>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</si>
  <si>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</si>
  <si>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</si>
  <si>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</si>
  <si>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</si>
  <si>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</si>
  <si>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</si>
  <si>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</si>
  <si>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</si>
  <si>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</si>
  <si>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</si>
  <si>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</si>
  <si>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</si>
  <si>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</si>
  <si>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</si>
  <si>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</si>
  <si>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</si>
  <si>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</si>
  <si>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</si>
  <si>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</si>
  <si>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</si>
  <si>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</si>
  <si>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</si>
  <si>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</si>
  <si>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</si>
  <si>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</si>
  <si>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</si>
  <si>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</si>
  <si>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</si>
  <si>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</si>
  <si>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</si>
  <si>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</si>
  <si>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</si>
  <si>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</si>
  <si>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</si>
  <si>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</si>
  <si>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</si>
  <si>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</si>
  <si>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</si>
  <si>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</si>
  <si>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</si>
  <si>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</si>
  <si>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</si>
  <si>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</si>
  <si>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</si>
  <si>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</si>
  <si>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</si>
  <si>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</si>
  <si>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</si>
  <si>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</si>
  <si>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</si>
  <si>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</si>
  <si>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</si>
  <si>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</si>
  <si>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</si>
  <si>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</si>
  <si>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</si>
  <si>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</si>
  <si>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</si>
  <si>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</si>
  <si>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</si>
  <si>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</si>
  <si>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</si>
  <si>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</si>
  <si>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</si>
  <si>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</si>
  <si>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</si>
  <si>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</si>
  <si>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</si>
  <si>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</si>
  <si>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</si>
  <si>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</si>
  <si>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</si>
  <si>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</si>
  <si>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</si>
  <si>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</si>
  <si>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</si>
  <si>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</si>
  <si>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</si>
  <si>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</si>
  <si>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</si>
  <si>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</si>
  <si>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</si>
  <si>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</si>
  <si>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</si>
  <si>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</si>
  <si>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</si>
  <si>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</si>
  <si>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</si>
  <si>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</si>
  <si>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</si>
  <si>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</si>
  <si>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</si>
  <si>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</si>
  <si>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</si>
  <si>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</si>
  <si>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</si>
  <si>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</si>
  <si>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</si>
  <si>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</si>
  <si>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</si>
  <si>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</si>
  <si>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</si>
  <si>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</si>
  <si>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</si>
  <si>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</si>
  <si>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</si>
  <si>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</si>
  <si>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</si>
  <si>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</si>
  <si>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</si>
  <si>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</si>
  <si>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</si>
  <si>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</si>
  <si>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</si>
  <si>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</si>
  <si>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</si>
  <si>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</si>
  <si>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</si>
  <si>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</si>
  <si>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</si>
  <si>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</si>
  <si>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</si>
  <si>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</si>
  <si>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</si>
  <si>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</si>
  <si>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</si>
  <si>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</si>
  <si>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</si>
  <si>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</si>
  <si>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</si>
  <si>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</si>
  <si>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</si>
  <si>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</si>
  <si>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</si>
  <si>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</si>
  <si>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</si>
  <si>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</si>
  <si>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</si>
  <si>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</si>
  <si>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</si>
  <si>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</si>
  <si>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</si>
  <si>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</si>
  <si>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</si>
  <si>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</si>
  <si>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</si>
  <si>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</si>
  <si>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</si>
  <si>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</si>
  <si>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</si>
  <si>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</si>
  <si>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</si>
  <si>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</si>
  <si>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</si>
  <si>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</si>
  <si>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</si>
  <si>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</si>
  <si>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</si>
  <si>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</si>
  <si>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</si>
  <si>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</si>
  <si>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</si>
  <si>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</si>
  <si>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</si>
  <si>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</si>
  <si>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</si>
  <si>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</si>
  <si>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</si>
  <si>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</si>
  <si>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</si>
  <si>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</si>
  <si>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</si>
  <si>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</si>
  <si>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</si>
  <si>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</si>
  <si>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</si>
  <si>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</si>
  <si>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</si>
  <si>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</si>
  <si>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</si>
  <si>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</si>
  <si>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</si>
  <si>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</si>
  <si>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</si>
  <si>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</si>
  <si>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</si>
  <si>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</si>
  <si>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</si>
  <si>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</si>
  <si>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</si>
  <si>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</si>
  <si>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</si>
  <si>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</si>
  <si>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</si>
  <si>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</si>
  <si>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</si>
  <si>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</si>
  <si>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</si>
  <si>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</si>
  <si>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</si>
  <si>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</si>
  <si>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</si>
  <si>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</si>
  <si>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</si>
  <si>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</si>
  <si>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</si>
  <si>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</si>
  <si>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</si>
  <si>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</si>
  <si>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</si>
  <si>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</si>
  <si>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</si>
  <si>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</si>
  <si>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</si>
  <si>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</si>
  <si>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</si>
  <si>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</si>
  <si>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</si>
  <si>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</si>
  <si>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</si>
  <si>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</si>
  <si>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</si>
  <si>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</si>
  <si>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</si>
  <si>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</si>
  <si>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</si>
  <si>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</si>
  <si>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</si>
  <si>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</si>
  <si>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</si>
  <si>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</si>
  <si>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</si>
  <si>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</si>
  <si>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</si>
  <si>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</si>
  <si>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</si>
  <si>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</si>
  <si>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</si>
  <si>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</si>
  <si>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</si>
  <si>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</si>
  <si>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</si>
  <si>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</si>
  <si>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</si>
  <si>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</si>
  <si>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</si>
  <si>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</si>
  <si>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</si>
  <si>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</si>
  <si>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</si>
  <si>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</si>
  <si>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</si>
  <si>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</si>
  <si>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</si>
  <si>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</si>
  <si>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</si>
  <si>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</si>
  <si>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</si>
  <si>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</si>
  <si>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</si>
  <si>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</si>
  <si>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</si>
  <si>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</si>
  <si>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</si>
  <si>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</si>
  <si>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</si>
  <si>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</si>
  <si>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</si>
  <si>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</si>
  <si>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</si>
  <si>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</si>
  <si>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</si>
  <si>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</si>
  <si>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</si>
  <si>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</si>
  <si>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</si>
  <si>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</si>
  <si>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</si>
  <si>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</si>
  <si>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</si>
  <si>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</si>
  <si>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</si>
  <si>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</si>
  <si>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</si>
  <si>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</si>
  <si>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</si>
  <si>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</si>
  <si>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</si>
  <si>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</si>
  <si>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</si>
  <si>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</si>
  <si>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</si>
  <si>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</si>
  <si>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</si>
  <si>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</si>
  <si>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</si>
  <si>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</si>
  <si>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</si>
  <si>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</si>
  <si>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</si>
  <si>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</si>
  <si>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</si>
  <si>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</si>
  <si>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</si>
  <si>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</si>
  <si>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</si>
  <si>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</si>
  <si>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</si>
  <si>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</si>
  <si>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</si>
  <si>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</si>
  <si>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</si>
  <si>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</si>
  <si>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</si>
  <si>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</si>
  <si>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</si>
  <si>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</si>
  <si>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</si>
  <si>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</si>
  <si>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</si>
  <si>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</si>
  <si>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</si>
  <si>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</si>
  <si>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</si>
  <si>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</si>
  <si>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</si>
  <si>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</si>
  <si>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</si>
  <si>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</si>
  <si>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</si>
  <si>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</si>
  <si>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</si>
  <si>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</si>
  <si>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</si>
  <si>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</si>
  <si>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</si>
  <si>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</si>
  <si>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</si>
  <si>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</si>
  <si>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</si>
  <si>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</si>
  <si>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</si>
  <si>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</si>
  <si>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</si>
  <si>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</si>
  <si>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</si>
  <si>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</si>
  <si>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</si>
  <si>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</si>
  <si>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</si>
  <si>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</si>
  <si>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</si>
  <si>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</si>
  <si>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</si>
  <si>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</si>
  <si>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</si>
  <si>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</si>
  <si>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</si>
  <si>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</si>
  <si>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</si>
  <si>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</si>
  <si>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</si>
  <si>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</si>
  <si>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</si>
  <si>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</si>
  <si>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</si>
  <si>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</si>
  <si>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</si>
  <si>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</si>
  <si>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</si>
  <si>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</si>
  <si>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</si>
  <si>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</si>
  <si>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</si>
  <si>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</si>
  <si>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</si>
  <si>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</si>
  <si>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</si>
  <si>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</si>
  <si>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</si>
  <si>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</si>
  <si>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</si>
  <si>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</si>
  <si>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</si>
  <si>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</si>
  <si>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</si>
  <si>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</si>
  <si>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</si>
  <si>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</si>
  <si>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</si>
  <si>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</si>
  <si>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</si>
  <si>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</si>
  <si>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</si>
  <si>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</si>
  <si>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</si>
  <si>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</si>
  <si>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</si>
  <si>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</si>
  <si>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</si>
  <si>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</si>
  <si>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</si>
  <si>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</si>
  <si>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</si>
  <si>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</si>
  <si>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</si>
  <si>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</si>
  <si>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</si>
  <si>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</si>
  <si>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</si>
  <si>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</si>
  <si>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</si>
  <si>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</si>
  <si>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</si>
  <si>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</si>
  <si>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</si>
  <si>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</si>
  <si>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</si>
  <si>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</si>
  <si>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</si>
  <si>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</si>
  <si>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</si>
  <si>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</si>
  <si>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</si>
  <si>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</si>
  <si>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</si>
  <si>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</si>
  <si>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</si>
  <si>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</si>
  <si>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</si>
  <si>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</si>
  <si>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</si>
  <si>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</si>
  <si>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</si>
  <si>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</si>
  <si>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</si>
  <si>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</si>
  <si>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</si>
  <si>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</si>
  <si>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</si>
  <si>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</si>
  <si>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</si>
  <si>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</si>
  <si>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</si>
  <si>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</si>
  <si>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</si>
  <si>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</si>
  <si>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</si>
  <si>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</si>
  <si>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</si>
  <si>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</si>
  <si>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</si>
  <si>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</si>
  <si>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</si>
  <si>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</si>
  <si>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</si>
  <si>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</si>
  <si>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</si>
  <si>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</si>
  <si>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</si>
  <si>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</si>
  <si>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</si>
  <si>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</si>
  <si>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</si>
  <si>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</si>
  <si>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</si>
  <si>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</si>
  <si>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</si>
  <si>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</si>
  <si>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</si>
  <si>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</si>
  <si>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</si>
  <si>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</si>
  <si>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</si>
  <si>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</si>
  <si>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</si>
  <si>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</si>
  <si>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</si>
  <si>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</si>
  <si>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</si>
  <si>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</si>
  <si>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</si>
  <si>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</si>
  <si>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</si>
  <si>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</si>
  <si>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</si>
  <si>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</si>
  <si>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</si>
  <si>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</si>
  <si>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</si>
  <si>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</si>
  <si>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</si>
  <si>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</si>
  <si>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</si>
  <si>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</si>
  <si>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</si>
  <si>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</si>
  <si>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</si>
  <si>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</si>
  <si>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</si>
  <si>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</si>
  <si>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</si>
  <si>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</si>
  <si>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</si>
  <si>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</si>
  <si>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</si>
  <si>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</si>
  <si>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</si>
  <si>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</si>
  <si>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</si>
  <si>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</si>
  <si>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</si>
  <si>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</si>
  <si>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</si>
  <si>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</si>
  <si>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</si>
  <si>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</si>
  <si>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</si>
  <si>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</si>
  <si>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</si>
  <si>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</si>
  <si>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</si>
  <si>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</si>
  <si>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</si>
  <si>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</si>
  <si>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</si>
  <si>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</si>
  <si>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</si>
  <si>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</si>
  <si>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</si>
  <si>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</si>
  <si>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</si>
  <si>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</si>
  <si>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</si>
  <si>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</si>
  <si>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</si>
  <si>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</si>
  <si>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</si>
  <si>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</si>
  <si>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</si>
  <si>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</si>
  <si>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</si>
  <si>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</si>
  <si>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</si>
  <si>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</si>
  <si>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</si>
  <si>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</si>
  <si>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</si>
  <si>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</si>
  <si>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</si>
  <si>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</si>
  <si>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</si>
  <si>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</si>
  <si>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</si>
  <si>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</si>
  <si>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</si>
  <si>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</si>
  <si>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</si>
  <si>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</si>
  <si>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</si>
  <si>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</si>
  <si>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</si>
  <si>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</si>
  <si>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</si>
  <si>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</si>
  <si>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</si>
  <si>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</si>
  <si>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</si>
  <si>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</si>
  <si>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</si>
  <si>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</si>
  <si>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</si>
  <si>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</si>
  <si>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</si>
  <si>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</si>
  <si>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</si>
  <si>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</si>
  <si>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</si>
  <si>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</si>
  <si>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</si>
  <si>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</si>
  <si>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</si>
  <si>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</si>
  <si>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</si>
  <si>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</si>
  <si>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</si>
  <si>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</si>
  <si>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</si>
  <si>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</si>
  <si>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</si>
  <si>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</si>
  <si>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</si>
  <si>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</si>
  <si>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</si>
  <si>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</si>
  <si>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</si>
  <si>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</si>
  <si>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</si>
  <si>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</si>
  <si>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</si>
  <si>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</si>
  <si>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</si>
  <si>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</si>
  <si>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</si>
  <si>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</si>
  <si>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</si>
  <si>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</si>
  <si>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</si>
  <si>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</si>
  <si>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</si>
  <si>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</si>
  <si>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</si>
  <si>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</si>
  <si>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</si>
  <si>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</si>
  <si>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</si>
  <si>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</si>
  <si>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</si>
  <si>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</si>
  <si>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</si>
  <si>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</si>
  <si>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</si>
  <si>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</si>
  <si>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</si>
  <si>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</si>
  <si>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</si>
  <si>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</si>
  <si>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</si>
  <si>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</si>
  <si>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</si>
  <si>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</si>
  <si>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</si>
  <si>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</si>
  <si>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</si>
  <si>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</si>
  <si>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</si>
  <si>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</si>
  <si>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</si>
  <si>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</si>
  <si>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</si>
  <si>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</si>
  <si>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</si>
  <si>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</si>
  <si>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</si>
  <si>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</si>
  <si>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</si>
  <si>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</si>
  <si>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</si>
  <si>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</si>
  <si>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</si>
  <si>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</si>
  <si>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</si>
  <si>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</si>
  <si>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</si>
  <si>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</si>
  <si>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</si>
  <si>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</si>
  <si>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</si>
  <si>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</si>
  <si>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</si>
  <si>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</si>
  <si>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</si>
  <si>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</si>
  <si>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</si>
  <si>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</si>
  <si>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</si>
  <si>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</si>
  <si>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</si>
  <si>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</si>
  <si>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</si>
  <si>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</si>
  <si>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</si>
  <si>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</si>
  <si>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</si>
  <si>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</si>
  <si>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</si>
  <si>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</si>
  <si>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</si>
  <si>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</si>
  <si>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</si>
  <si>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</si>
  <si>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</si>
  <si>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</si>
  <si>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</si>
  <si>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</si>
  <si>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</si>
  <si>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</si>
  <si>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</si>
  <si>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</si>
  <si>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</si>
  <si>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</si>
  <si>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</si>
  <si>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</si>
  <si>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</si>
  <si>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</si>
  <si>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</si>
  <si>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</si>
  <si>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</si>
  <si>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</si>
  <si>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</si>
  <si>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</si>
  <si>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</si>
  <si>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</si>
  <si>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</si>
  <si>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</si>
  <si>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</si>
  <si>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</si>
  <si>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</si>
  <si>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</si>
  <si>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</si>
  <si>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</si>
  <si>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</si>
  <si>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</si>
  <si>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</si>
  <si>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</si>
  <si>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</si>
  <si>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</si>
  <si>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</si>
  <si>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</si>
  <si>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</si>
  <si>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</si>
  <si>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</si>
  <si>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</si>
  <si>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</si>
  <si>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</si>
  <si>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</si>
  <si>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</si>
  <si>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</si>
  <si>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</si>
  <si>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</si>
  <si>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</si>
  <si>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</si>
  <si>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</si>
  <si>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</si>
  <si>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</si>
  <si>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</si>
  <si>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</si>
  <si>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</si>
  <si>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</si>
  <si>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</si>
  <si>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</si>
  <si>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</si>
  <si>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</si>
  <si>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</si>
  <si>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</si>
  <si>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</si>
  <si>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</si>
  <si>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</si>
  <si>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</si>
  <si>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</si>
  <si>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</si>
  <si>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</si>
  <si>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</si>
  <si>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</si>
  <si>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</si>
  <si>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</si>
  <si>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</si>
  <si>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</si>
  <si>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</si>
  <si>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</si>
  <si>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</si>
  <si>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</si>
  <si>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</si>
  <si>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</si>
  <si>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</si>
  <si>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</si>
  <si>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</si>
  <si>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</si>
  <si>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</si>
  <si>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</si>
  <si>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</si>
  <si>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</si>
  <si>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</si>
  <si>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</si>
  <si>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</si>
  <si>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</si>
  <si>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</si>
  <si>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</si>
  <si>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</si>
  <si>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</si>
  <si>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</si>
  <si>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</si>
  <si>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</si>
  <si>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</si>
  <si>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</si>
  <si>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</si>
  <si>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</si>
  <si>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</si>
  <si>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</si>
  <si>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</si>
  <si>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</si>
  <si>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</si>
  <si>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</si>
  <si>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</si>
  <si>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</si>
  <si>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</si>
  <si>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</si>
  <si>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</si>
  <si>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</si>
  <si>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</si>
  <si>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</si>
  <si>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</si>
  <si>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</si>
  <si>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</si>
  <si>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</si>
  <si>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</si>
  <si>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</si>
  <si>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</si>
  <si>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</si>
  <si>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</si>
  <si>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</si>
  <si>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</si>
  <si>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</si>
  <si>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</si>
  <si>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</si>
  <si>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</si>
  <si>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</si>
  <si>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</si>
  <si>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</si>
  <si>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</si>
  <si>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</si>
  <si>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</si>
  <si>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</si>
  <si>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</si>
  <si>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</si>
  <si>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</si>
  <si>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</si>
  <si>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</si>
  <si>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</si>
  <si>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</si>
  <si>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</si>
  <si>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</si>
  <si>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</si>
  <si>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</si>
  <si>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</si>
  <si>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</si>
  <si>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</si>
  <si>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</si>
  <si>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</si>
  <si>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</si>
  <si>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</si>
  <si>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</si>
  <si>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</si>
  <si>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</si>
  <si>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</si>
  <si>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</si>
  <si>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</si>
  <si>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</si>
  <si>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</si>
  <si>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</si>
  <si>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</si>
  <si>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</si>
  <si>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</si>
  <si>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</si>
  <si>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</si>
  <si>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</si>
  <si>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</si>
  <si>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</si>
  <si>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</si>
  <si>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</si>
  <si>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</si>
  <si>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</si>
  <si>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</si>
  <si>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</si>
  <si>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</si>
  <si>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</si>
  <si>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</si>
  <si>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</si>
  <si>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</si>
  <si>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</si>
  <si>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</si>
  <si>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</si>
  <si>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</si>
  <si>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</si>
  <si>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</si>
  <si>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</si>
  <si>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</si>
  <si>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</si>
  <si>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</si>
  <si>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</si>
  <si>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</si>
  <si>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</si>
  <si>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</si>
  <si>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</si>
  <si>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</si>
  <si>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</si>
  <si>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</si>
  <si>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</si>
  <si>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</si>
  <si>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</si>
  <si>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</si>
  <si>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</si>
  <si>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</si>
  <si>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</si>
  <si>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</si>
  <si>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</si>
  <si>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</si>
  <si>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</si>
  <si>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</si>
  <si>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</si>
  <si>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</si>
  <si>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</si>
  <si>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</si>
  <si>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</si>
  <si>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</si>
  <si>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</si>
  <si>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</si>
  <si>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</si>
  <si>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</si>
  <si>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</si>
  <si>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</si>
  <si>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</si>
  <si>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</si>
  <si>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</si>
  <si>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</si>
  <si>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</si>
  <si>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</si>
  <si>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</si>
  <si>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</si>
  <si>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</si>
  <si>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</si>
  <si>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</si>
  <si>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</si>
  <si>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</si>
  <si>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</si>
  <si>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</si>
  <si>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</si>
  <si>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</si>
  <si>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</si>
  <si>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</si>
  <si>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</si>
  <si>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</si>
  <si>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</si>
  <si>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</si>
  <si>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</si>
  <si>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</si>
  <si>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</si>
  <si>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</si>
  <si>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</si>
  <si>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</si>
  <si>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</si>
  <si>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</si>
  <si>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</si>
  <si>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</si>
  <si>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</si>
  <si>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</si>
  <si>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</si>
  <si>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</si>
  <si>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</si>
  <si>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</si>
  <si>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</si>
  <si>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</si>
  <si>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</si>
  <si>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</si>
  <si>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</si>
  <si>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</si>
  <si>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</si>
  <si>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</si>
  <si>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</si>
  <si>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</si>
  <si>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</si>
  <si>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</si>
  <si>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</si>
  <si>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</si>
  <si>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</si>
  <si>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</si>
  <si>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</si>
  <si>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</si>
  <si>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</si>
  <si>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</si>
  <si>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</si>
  <si>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</si>
  <si>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</si>
  <si>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</si>
  <si>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</si>
  <si>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</si>
  <si>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</si>
  <si>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</si>
  <si>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</si>
  <si>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</si>
  <si>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</si>
  <si>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</si>
  <si>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</si>
  <si>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</si>
  <si>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</si>
  <si>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</si>
  <si>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</si>
  <si>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</si>
  <si>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</si>
  <si>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</si>
  <si>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</si>
  <si>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</si>
  <si>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</si>
  <si>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</si>
  <si>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</si>
  <si>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</si>
  <si>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</si>
  <si>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</si>
  <si>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</si>
  <si>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</si>
  <si>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</si>
  <si>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</si>
  <si>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</si>
  <si>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</si>
  <si>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</si>
  <si>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</si>
  <si>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</si>
  <si>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</si>
  <si>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</si>
  <si>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</si>
  <si>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</si>
  <si>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</si>
  <si>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</si>
  <si>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</si>
  <si>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</si>
  <si>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</si>
  <si>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</si>
  <si>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</si>
  <si>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</si>
  <si>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</si>
  <si>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</si>
  <si>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</si>
  <si>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</si>
  <si>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</si>
  <si>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</si>
  <si>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</si>
  <si>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</si>
  <si>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</si>
  <si>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</si>
  <si>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</si>
  <si>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</si>
  <si>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</si>
  <si>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</si>
  <si>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</si>
  <si>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</si>
  <si>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</si>
  <si>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</si>
  <si>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</si>
  <si>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</si>
  <si>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</si>
  <si>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</si>
  <si>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</si>
  <si>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</si>
  <si>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</si>
  <si>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</si>
  <si>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</si>
  <si>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</si>
  <si>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</si>
  <si>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</si>
  <si>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</si>
  <si>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</si>
  <si>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</si>
  <si>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</si>
  <si>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</si>
  <si>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</si>
  <si>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</si>
  <si>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</si>
  <si>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</si>
  <si>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</si>
  <si>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</si>
  <si>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</si>
  <si>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</si>
  <si>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</si>
  <si>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</si>
  <si>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</si>
  <si>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</si>
  <si>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</si>
  <si>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</si>
  <si>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</si>
  <si>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</si>
  <si>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</si>
  <si>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</si>
  <si>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</si>
  <si>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</si>
  <si>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</si>
  <si>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</si>
  <si>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</si>
  <si>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</si>
  <si>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</si>
  <si>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</si>
  <si>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</si>
  <si>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</si>
  <si>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</si>
  <si>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</si>
  <si>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</si>
  <si>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</si>
  <si>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</si>
  <si>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</si>
  <si>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</si>
  <si>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</si>
  <si>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</si>
  <si>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</si>
  <si>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</si>
  <si>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</si>
  <si>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</si>
  <si>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</si>
  <si>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</si>
  <si>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</si>
  <si>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</si>
  <si>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</si>
  <si>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</si>
  <si>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</si>
  <si>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</si>
  <si>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</si>
  <si>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</si>
  <si>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</si>
  <si>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</si>
  <si>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</si>
  <si>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</si>
  <si>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</si>
  <si>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</si>
  <si>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</si>
  <si>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</si>
  <si>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</si>
  <si>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</si>
  <si>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</si>
  <si>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</si>
  <si>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</si>
  <si>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</si>
  <si>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</si>
  <si>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</si>
  <si>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</si>
  <si>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</si>
  <si>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</si>
  <si>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</si>
  <si>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</si>
  <si>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</si>
  <si>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</si>
  <si>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</si>
  <si>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</si>
  <si>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</si>
  <si>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</si>
  <si>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</si>
  <si>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</si>
  <si>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</si>
  <si>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</si>
  <si>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</si>
  <si>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</si>
  <si>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</si>
  <si>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</si>
  <si>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</si>
  <si>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</si>
  <si>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</si>
  <si>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</si>
  <si>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</si>
  <si>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</si>
  <si>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</si>
  <si>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</si>
  <si>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</si>
  <si>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</si>
  <si>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</si>
  <si>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</si>
  <si>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</si>
  <si>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</si>
  <si>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</si>
  <si>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</si>
  <si>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</si>
  <si>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</si>
  <si>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</si>
  <si>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</si>
  <si>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</si>
  <si>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</si>
  <si>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</si>
  <si>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</si>
  <si>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</si>
  <si>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</si>
  <si>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</si>
  <si>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</si>
  <si>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</si>
  <si>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</si>
  <si>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</si>
  <si>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</si>
  <si>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</si>
  <si>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</si>
  <si>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</si>
  <si>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</si>
  <si>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</si>
  <si>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</si>
  <si>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</si>
  <si>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</si>
  <si>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</si>
  <si>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</si>
  <si>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</si>
  <si>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</si>
  <si>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</si>
  <si>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</si>
  <si>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</si>
  <si>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</si>
  <si>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</si>
  <si>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</si>
  <si>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</si>
  <si>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</si>
  <si>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</si>
  <si>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</si>
  <si>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</si>
  <si>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</si>
  <si>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</si>
  <si>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</si>
  <si>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</si>
  <si>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</si>
  <si>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</si>
  <si>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</si>
  <si>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</si>
  <si>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</si>
  <si>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</si>
  <si>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</si>
  <si>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</si>
  <si>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</si>
  <si>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</si>
  <si>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</si>
  <si>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</si>
  <si>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</si>
  <si>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</si>
  <si>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</si>
  <si>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</si>
  <si>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</si>
  <si>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</si>
  <si>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</si>
  <si>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</si>
  <si>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</si>
  <si>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</si>
  <si>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</si>
  <si>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</si>
  <si>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</si>
  <si>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</si>
  <si>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</si>
  <si>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</si>
  <si>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</si>
  <si>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</si>
  <si>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</si>
  <si>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</si>
  <si>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</si>
  <si>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</si>
  <si>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</si>
  <si>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</si>
  <si>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</si>
  <si>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</si>
  <si>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</si>
  <si>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</si>
  <si>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</si>
  <si>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</si>
  <si>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</si>
  <si>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</si>
  <si>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</si>
  <si>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</si>
  <si>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</si>
  <si>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</si>
  <si>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</si>
  <si>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</si>
  <si>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</si>
  <si>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</si>
  <si>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</si>
  <si>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</si>
  <si>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</si>
  <si>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</si>
  <si>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</si>
  <si>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</si>
  <si>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</si>
  <si>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</si>
  <si>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</si>
  <si>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</si>
  <si>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</si>
  <si>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</si>
  <si>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</si>
  <si>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</si>
  <si>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</si>
  <si>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</si>
  <si>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</si>
  <si>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</si>
  <si>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</si>
  <si>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</si>
  <si>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</si>
  <si>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</si>
  <si>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</si>
  <si>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</si>
  <si>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</si>
  <si>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</si>
  <si>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</si>
  <si>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</si>
  <si>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</si>
  <si>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</si>
  <si>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</si>
  <si>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</si>
  <si>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</si>
  <si>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</si>
  <si>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</si>
  <si>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</si>
  <si>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</si>
  <si>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</si>
  <si>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</si>
  <si>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</si>
  <si>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</si>
  <si>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</si>
  <si>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</si>
  <si>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</si>
  <si>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</si>
  <si>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</si>
  <si>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</si>
  <si>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</si>
  <si>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</si>
  <si>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</si>
  <si>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</si>
  <si>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</si>
  <si>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</si>
  <si>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</si>
  <si>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</si>
  <si>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</si>
  <si>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</si>
  <si>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</si>
  <si>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</si>
  <si>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</si>
  <si>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</si>
  <si>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</si>
  <si>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</si>
  <si>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</si>
  <si>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</si>
  <si>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</si>
  <si>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</si>
  <si>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</si>
  <si>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</si>
  <si>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</si>
  <si>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</si>
  <si>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</si>
  <si>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</si>
  <si>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</si>
  <si>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</si>
  <si>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</si>
  <si>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</si>
  <si>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</si>
  <si>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</si>
  <si>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</si>
  <si>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</si>
  <si>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</si>
  <si>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</si>
  <si>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</si>
  <si>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</si>
  <si>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</si>
  <si>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</si>
  <si>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</si>
  <si>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</si>
  <si>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</si>
  <si>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</si>
  <si>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</si>
  <si>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</si>
  <si>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</si>
  <si>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</si>
  <si>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</si>
  <si>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</si>
  <si>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</si>
  <si>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</si>
  <si>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</si>
  <si>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</si>
  <si>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</si>
  <si>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</si>
  <si>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</si>
  <si>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</si>
  <si>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</si>
  <si>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</si>
  <si>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</si>
  <si>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</si>
  <si>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</si>
  <si>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</si>
  <si>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</si>
  <si>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</si>
  <si>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</si>
  <si>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</si>
  <si>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</si>
  <si>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</si>
  <si>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</si>
  <si>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</si>
  <si>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</si>
  <si>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</si>
  <si>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</si>
  <si>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</si>
  <si>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</si>
  <si>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</si>
  <si>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</si>
  <si>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</si>
  <si>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</si>
  <si>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</si>
  <si>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</si>
  <si>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</si>
  <si>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</si>
  <si>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</si>
  <si>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</si>
  <si>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</si>
  <si>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</si>
  <si>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</si>
  <si>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</si>
  <si>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</si>
  <si>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</si>
  <si>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</si>
  <si>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</si>
  <si>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</si>
  <si>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</si>
  <si>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</si>
  <si>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</si>
  <si>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</si>
  <si>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</si>
  <si>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</si>
  <si>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</si>
  <si>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</si>
  <si>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</si>
  <si>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</si>
  <si>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</si>
  <si>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</si>
  <si>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</si>
  <si>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</si>
  <si>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</si>
  <si>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</si>
  <si>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</si>
  <si>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</si>
  <si>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</si>
  <si>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</si>
  <si>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</si>
  <si>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</si>
  <si>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</si>
  <si>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</si>
  <si>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</si>
  <si>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</si>
  <si>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</si>
  <si>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</si>
  <si>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</si>
  <si>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</si>
  <si>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</si>
  <si>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</si>
  <si>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</si>
  <si>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</si>
  <si>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</si>
  <si>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</si>
  <si>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</si>
  <si>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</si>
  <si>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</si>
  <si>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</si>
  <si>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</si>
  <si>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</si>
  <si>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</si>
  <si>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</si>
  <si>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</si>
  <si>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</si>
  <si>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</si>
  <si>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</si>
  <si>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</si>
  <si>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</si>
  <si>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</si>
  <si>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</si>
  <si>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</si>
  <si>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</si>
  <si>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</si>
  <si>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</si>
  <si>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</si>
  <si>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</si>
  <si>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</si>
  <si>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</si>
  <si>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</si>
  <si>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</si>
  <si>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</si>
  <si>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</si>
  <si>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</si>
  <si>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</si>
  <si>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</si>
  <si>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</si>
  <si>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</si>
  <si>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</si>
  <si>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</si>
  <si>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</si>
  <si>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</si>
  <si>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</si>
  <si>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</si>
  <si>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</si>
  <si>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</si>
  <si>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</si>
  <si>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</si>
  <si>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</si>
  <si>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</si>
  <si>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</si>
  <si>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</si>
  <si>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</si>
  <si>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</si>
  <si>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</si>
  <si>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</si>
  <si>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</si>
  <si>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</si>
  <si>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</si>
  <si>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</si>
  <si>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</si>
  <si>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</si>
  <si>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</si>
  <si>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</si>
  <si>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</si>
  <si>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</si>
  <si>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</si>
  <si>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</si>
  <si>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</si>
  <si>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</si>
  <si>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</si>
  <si>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</si>
  <si>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</si>
  <si>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</si>
  <si>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</si>
  <si>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</si>
  <si>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</si>
  <si>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</si>
  <si>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</si>
  <si>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</si>
  <si>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</si>
  <si>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</si>
  <si>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</si>
  <si>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</si>
  <si>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</si>
  <si>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</si>
  <si>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</si>
  <si>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</si>
  <si>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</si>
  <si>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</si>
  <si>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</si>
  <si>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</si>
  <si>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</si>
  <si>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</si>
  <si>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</si>
  <si>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</si>
  <si>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</si>
  <si>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</si>
  <si>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</si>
  <si>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</si>
  <si>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</si>
  <si>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</si>
  <si>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</si>
  <si>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</si>
  <si>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</si>
  <si>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</si>
  <si>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</si>
  <si>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</si>
  <si>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</si>
  <si>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</si>
  <si>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</si>
  <si>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</si>
  <si>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</si>
  <si>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</si>
  <si>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</si>
  <si>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</si>
  <si>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</si>
  <si>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</si>
  <si>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</si>
  <si>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</si>
  <si>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</si>
  <si>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</si>
  <si>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</si>
  <si>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</si>
  <si>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</si>
  <si>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</si>
  <si>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</si>
  <si>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</si>
  <si>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</si>
  <si>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</si>
  <si>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</si>
  <si>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</si>
  <si>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</si>
  <si>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</si>
  <si>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</si>
  <si>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</si>
  <si>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</si>
  <si>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</si>
  <si>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</si>
  <si>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</si>
  <si>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</si>
  <si>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</si>
  <si>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</si>
  <si>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</si>
  <si>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</si>
  <si>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</si>
  <si>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</si>
  <si>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</si>
  <si>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</si>
  <si>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</si>
  <si>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</si>
  <si>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</si>
  <si>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</si>
  <si>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</si>
  <si>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</si>
  <si>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</si>
  <si>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</si>
  <si>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</si>
  <si>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</si>
  <si>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</si>
  <si>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</si>
  <si>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</si>
  <si>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</si>
  <si>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</si>
  <si>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</si>
  <si>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</si>
  <si>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</si>
  <si>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</si>
  <si>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</si>
  <si>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</si>
  <si>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</si>
  <si>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</si>
  <si>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</si>
  <si>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</si>
  <si>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</si>
  <si>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</si>
  <si>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</si>
  <si>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</si>
  <si>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</si>
  <si>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</si>
  <si>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</si>
  <si>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</si>
  <si>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</si>
  <si>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</si>
  <si>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</si>
  <si>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</si>
  <si>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</si>
  <si>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</si>
  <si>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</si>
  <si>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</si>
  <si>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</si>
  <si>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</si>
  <si>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</si>
  <si>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</si>
  <si>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</si>
  <si>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</si>
  <si>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</si>
  <si>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</si>
  <si>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</si>
  <si>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</si>
  <si>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</si>
  <si>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</si>
  <si>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</si>
  <si>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</si>
  <si>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</si>
  <si>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</si>
  <si>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</si>
  <si>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</si>
  <si>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</si>
  <si>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</si>
  <si>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</si>
  <si>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</si>
  <si>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</si>
  <si>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</si>
  <si>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</si>
  <si>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</si>
  <si>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</si>
  <si>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</si>
  <si>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</si>
  <si>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</si>
  <si>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</si>
  <si>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</si>
  <si>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</si>
  <si>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</si>
  <si>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</si>
  <si>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</si>
  <si>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</si>
  <si>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</si>
  <si>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</si>
  <si>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</si>
  <si>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</si>
  <si>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</si>
  <si>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</si>
  <si>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</si>
  <si>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</si>
  <si>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</si>
  <si>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</si>
  <si>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</si>
  <si>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</si>
  <si>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</si>
  <si>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</si>
  <si>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</si>
  <si>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</si>
  <si>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</si>
  <si>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</si>
  <si>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</si>
  <si>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</si>
  <si>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</si>
  <si>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</si>
  <si>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</si>
  <si>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</si>
  <si>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</si>
  <si>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</si>
  <si>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</si>
  <si>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</si>
  <si>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</si>
  <si>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</si>
  <si>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</si>
  <si>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</si>
  <si>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</si>
  <si>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</si>
  <si>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</si>
  <si>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</si>
  <si>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</si>
  <si>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</si>
  <si>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</si>
  <si>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</si>
  <si>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</si>
  <si>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</si>
  <si>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</si>
  <si>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</si>
  <si>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</si>
  <si>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</si>
  <si>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</si>
  <si>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</si>
  <si>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</si>
  <si>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</si>
  <si>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</si>
  <si>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</si>
  <si>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</si>
  <si>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</si>
  <si>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</si>
  <si>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</si>
  <si>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</si>
  <si>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</si>
  <si>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</si>
  <si>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</si>
  <si>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</si>
  <si>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</si>
  <si>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</si>
  <si>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</si>
  <si>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</si>
  <si>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</si>
  <si>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</si>
  <si>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</si>
  <si>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</si>
  <si>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</si>
  <si>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</si>
  <si>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</si>
  <si>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</si>
  <si>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</si>
  <si>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</si>
  <si>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</si>
  <si>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</si>
  <si>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</si>
  <si>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</si>
  <si>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</si>
  <si>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</si>
  <si>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</si>
  <si>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</si>
  <si>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</si>
  <si>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</si>
  <si>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</si>
  <si>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</si>
  <si>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</si>
  <si>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</si>
  <si>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</si>
  <si>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</si>
  <si>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</si>
  <si>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</si>
  <si>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</si>
  <si>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</si>
  <si>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</si>
  <si>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</si>
  <si>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</si>
  <si>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</si>
  <si>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</si>
  <si>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</si>
  <si>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</si>
  <si>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</si>
  <si>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</si>
  <si>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</si>
  <si>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</si>
  <si>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</si>
  <si>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</si>
  <si>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</si>
  <si>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</si>
  <si>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</si>
  <si>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</si>
  <si>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</si>
  <si>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</si>
  <si>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</si>
  <si>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</si>
  <si>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</si>
  <si>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</si>
  <si>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</si>
  <si>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</si>
  <si>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</si>
  <si>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</si>
  <si>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</si>
  <si>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</si>
  <si>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</si>
  <si>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</si>
  <si>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</si>
  <si>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</si>
  <si>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</si>
  <si>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</si>
  <si>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</si>
  <si>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</si>
  <si>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</si>
  <si>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</si>
  <si>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</si>
  <si>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</si>
  <si>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</si>
  <si>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</si>
  <si>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</si>
  <si>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</si>
  <si>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</si>
  <si>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</si>
  <si>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</si>
  <si>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</si>
  <si>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</si>
  <si>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</si>
  <si>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</si>
  <si>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</si>
  <si>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</si>
  <si>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</si>
  <si>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</si>
  <si>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</si>
  <si>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</si>
  <si>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</si>
  <si>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</si>
  <si>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</si>
  <si>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</si>
  <si>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</si>
  <si>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</si>
  <si>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</si>
  <si>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</si>
  <si>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</si>
  <si>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</si>
  <si>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</si>
  <si>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</si>
  <si>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</si>
  <si>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</si>
  <si>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</si>
  <si>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</si>
  <si>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</si>
  <si>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</si>
  <si>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</si>
  <si>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</si>
  <si>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</si>
  <si>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</si>
  <si>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</si>
  <si>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</si>
  <si>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</si>
  <si>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</si>
  <si>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</si>
  <si>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</si>
  <si>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</si>
  <si>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</si>
  <si>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</si>
  <si>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</si>
  <si>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</si>
  <si>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</si>
  <si>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</si>
  <si>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</si>
  <si>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</si>
  <si>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</si>
  <si>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</si>
  <si>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</si>
  <si>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</si>
  <si>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</si>
  <si>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</si>
  <si>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</si>
  <si>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</si>
  <si>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</si>
  <si>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</si>
  <si>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</si>
  <si>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</si>
  <si>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</si>
  <si>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</si>
  <si>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</si>
  <si>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</si>
  <si>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</si>
  <si>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</si>
  <si>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</si>
  <si>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</si>
  <si>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</si>
  <si>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</si>
  <si>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</si>
  <si>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</si>
  <si>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</si>
  <si>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</si>
  <si>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</si>
  <si>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</si>
  <si>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</si>
  <si>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</si>
  <si>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</si>
  <si>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</si>
  <si>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</si>
  <si>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</si>
  <si>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</si>
  <si>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</si>
  <si>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</si>
  <si>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</si>
  <si>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</si>
  <si>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</si>
  <si>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</si>
  <si>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</si>
  <si>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</si>
  <si>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</si>
  <si>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</si>
  <si>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</si>
  <si>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</si>
  <si>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</si>
  <si>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</si>
  <si>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</si>
  <si>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</si>
  <si>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</si>
  <si>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</si>
  <si>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</si>
  <si>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</si>
  <si>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</si>
  <si>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</si>
  <si>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</si>
  <si>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</si>
  <si>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</si>
  <si>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</si>
  <si>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</si>
  <si>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</si>
  <si>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</si>
  <si>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</si>
  <si>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</si>
  <si>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</si>
  <si>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</si>
  <si>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</si>
  <si>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</si>
  <si>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</si>
  <si>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</si>
  <si>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</si>
  <si>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</si>
  <si>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</si>
  <si>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</si>
  <si>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</si>
  <si>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</si>
  <si>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</si>
  <si>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</si>
  <si>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</si>
  <si>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</si>
  <si>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</si>
  <si>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</si>
  <si>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</si>
  <si>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</si>
  <si>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</si>
  <si>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</si>
  <si>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</si>
  <si>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</si>
  <si>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</si>
  <si>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</si>
  <si>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</si>
  <si>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</si>
  <si>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</si>
  <si>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</si>
  <si>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</si>
  <si>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</si>
  <si>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</si>
  <si>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</si>
  <si>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</si>
  <si>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</si>
  <si>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</si>
  <si>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</si>
  <si>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</si>
  <si>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</si>
  <si>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</si>
  <si>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</si>
  <si>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</si>
  <si>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</si>
  <si>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</si>
  <si>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</si>
  <si>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</si>
  <si>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</si>
  <si>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</si>
  <si>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</si>
  <si>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</si>
  <si>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</si>
  <si>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</si>
  <si>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</si>
  <si>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</si>
  <si>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</si>
  <si>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</si>
  <si>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</si>
  <si>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</si>
  <si>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</si>
  <si>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</si>
  <si>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</si>
  <si>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</si>
  <si>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</si>
  <si>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</si>
  <si>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</si>
  <si>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</si>
  <si>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</si>
  <si>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</si>
  <si>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</si>
  <si>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</si>
  <si>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</si>
  <si>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</si>
  <si>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</si>
  <si>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</si>
  <si>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</si>
  <si>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</si>
  <si>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</si>
  <si>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</si>
  <si>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</si>
  <si>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</si>
  <si>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</si>
  <si>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</si>
  <si>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</si>
  <si>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</si>
  <si>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</si>
  <si>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</si>
  <si>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</si>
  <si>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</si>
  <si>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</si>
  <si>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</si>
  <si>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</si>
  <si>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</si>
  <si>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</si>
  <si>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</si>
  <si>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</si>
  <si>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</si>
  <si>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</si>
  <si>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</si>
  <si>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</si>
  <si>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</si>
  <si>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</si>
  <si>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</si>
  <si>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</si>
  <si>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</si>
  <si>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</si>
  <si>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</si>
  <si>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</si>
  <si>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</si>
  <si>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</si>
  <si>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</si>
  <si>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</si>
  <si>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</si>
  <si>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</si>
  <si>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</si>
  <si>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</si>
  <si>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</si>
  <si>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</si>
  <si>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</si>
  <si>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</si>
  <si>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</si>
  <si>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</si>
  <si>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</si>
  <si>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</si>
  <si>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</si>
  <si>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</si>
  <si>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</si>
  <si>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</si>
  <si>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</si>
  <si>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</si>
  <si>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</si>
  <si>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</si>
  <si>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</si>
  <si>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</si>
  <si>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</si>
  <si>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</si>
  <si>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</si>
  <si>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</si>
  <si>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</si>
  <si>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</si>
  <si>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</si>
  <si>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</si>
  <si>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</si>
  <si>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</si>
  <si>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</si>
  <si>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</si>
  <si>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</si>
  <si>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</si>
  <si>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</si>
  <si>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</si>
  <si>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</si>
  <si>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</si>
  <si>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</si>
  <si>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</si>
  <si>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</si>
  <si>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</si>
  <si>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</si>
  <si>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</si>
  <si>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</si>
  <si>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</si>
  <si>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</si>
  <si>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</si>
  <si>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</si>
  <si>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</si>
  <si>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</si>
  <si>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</si>
  <si>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</si>
  <si>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</si>
  <si>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</si>
  <si>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</si>
  <si>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</si>
  <si>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</si>
  <si>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</si>
  <si>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</si>
  <si>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</si>
  <si>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</si>
  <si>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</si>
  <si>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</si>
  <si>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</si>
  <si>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</si>
  <si>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</si>
  <si>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</si>
  <si>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</si>
  <si>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</si>
  <si>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</si>
  <si>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</si>
  <si>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</si>
  <si>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</si>
  <si>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</si>
  <si>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</si>
  <si>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</si>
  <si>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</si>
  <si>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</si>
  <si>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</si>
  <si>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</si>
  <si>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</si>
  <si>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</si>
  <si>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</si>
  <si>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</si>
  <si>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</si>
  <si>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</si>
  <si>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</si>
  <si>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</si>
  <si>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</si>
  <si>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</si>
  <si>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</si>
  <si>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</si>
  <si>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</si>
  <si>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</si>
  <si>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</si>
  <si>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</si>
  <si>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</si>
  <si>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</si>
  <si>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</si>
  <si>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</si>
  <si>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</si>
  <si>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</si>
  <si>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</si>
  <si>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</si>
  <si>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</si>
  <si>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</si>
  <si>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</si>
  <si>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</si>
  <si>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</si>
  <si>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</si>
  <si>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</si>
  <si>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</si>
  <si>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</si>
  <si>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</si>
  <si>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</si>
  <si>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</si>
  <si>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</si>
  <si>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</si>
  <si>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</si>
  <si>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</si>
  <si>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</si>
  <si>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</si>
  <si>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</si>
  <si>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</si>
  <si>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</si>
  <si>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</si>
  <si>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</si>
  <si>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</si>
  <si>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</si>
  <si>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</si>
  <si>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</si>
  <si>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</si>
  <si>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</si>
  <si>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</si>
  <si>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</si>
  <si>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</si>
  <si>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</si>
  <si>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</si>
  <si>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</si>
  <si>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</si>
  <si>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</si>
  <si>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</si>
  <si>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</si>
  <si>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</si>
  <si>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</si>
  <si>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</si>
  <si>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</si>
  <si>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</si>
  <si>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</si>
  <si>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</si>
  <si>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</si>
  <si>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</si>
  <si>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</si>
  <si>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</si>
  <si>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</si>
  <si>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</si>
  <si>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</si>
  <si>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</si>
  <si>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</si>
  <si>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</si>
  <si>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</si>
  <si>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</si>
  <si>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</si>
  <si>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</si>
  <si>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</si>
  <si>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</si>
  <si>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</si>
  <si>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</si>
  <si>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</si>
  <si>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</si>
  <si>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</si>
  <si>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</si>
  <si>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</si>
  <si>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</si>
  <si>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</si>
  <si>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</si>
  <si>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</si>
  <si>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</si>
  <si>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</si>
  <si>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</si>
  <si>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</si>
  <si>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</si>
  <si>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</si>
  <si>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</si>
  <si>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</si>
  <si>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</si>
  <si>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</si>
  <si>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</si>
  <si>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</si>
  <si>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</si>
  <si>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</si>
  <si>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</si>
  <si>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</si>
  <si>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</si>
  <si>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</si>
  <si>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</si>
  <si>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</si>
  <si>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</si>
  <si>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</si>
  <si>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</si>
  <si>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</si>
  <si>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</si>
  <si>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</si>
  <si>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</si>
  <si>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</si>
  <si>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</si>
  <si>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</si>
  <si>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</si>
  <si>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</si>
  <si>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</si>
  <si>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</si>
  <si>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</si>
  <si>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</si>
  <si>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</si>
  <si>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</si>
  <si>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</si>
  <si>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</si>
  <si>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</si>
  <si>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</si>
  <si>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</si>
  <si>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</si>
  <si>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</si>
  <si>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</si>
  <si>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</si>
  <si>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</si>
  <si>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</si>
  <si>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</si>
  <si>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</si>
  <si>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</si>
  <si>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</si>
  <si>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</si>
  <si>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</si>
  <si>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</si>
  <si>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</si>
  <si>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</si>
  <si>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</si>
  <si>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</si>
  <si>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</si>
  <si>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</si>
  <si>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</si>
  <si>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</si>
  <si>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</si>
  <si>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</si>
  <si>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</si>
  <si>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</si>
  <si>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</si>
  <si>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</si>
  <si>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</si>
  <si>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</si>
  <si>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</si>
  <si>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</si>
  <si>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</si>
  <si>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</si>
  <si>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</si>
  <si>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</si>
  <si>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</si>
  <si>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</si>
  <si>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</si>
  <si>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</si>
  <si>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</si>
  <si>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</si>
  <si>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</si>
  <si>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</si>
  <si>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</si>
  <si>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</si>
  <si>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</si>
  <si>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</si>
  <si>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</si>
  <si>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</si>
  <si>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</si>
  <si>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</si>
  <si>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</si>
  <si>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</si>
  <si>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</si>
  <si>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</si>
  <si>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</si>
  <si>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</si>
  <si>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</si>
  <si>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</si>
  <si>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</si>
  <si>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</si>
  <si>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</si>
  <si>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</si>
  <si>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</si>
  <si>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</si>
  <si>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</si>
  <si>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</si>
  <si>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</si>
  <si>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</si>
  <si>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</si>
  <si>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</si>
  <si>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</si>
  <si>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</si>
  <si>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</si>
  <si>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</si>
  <si>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</si>
  <si>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</si>
  <si>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</si>
  <si>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</si>
  <si>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</si>
  <si>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</si>
  <si>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</si>
  <si>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</si>
  <si>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</si>
  <si>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</si>
  <si>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</si>
  <si>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</si>
  <si>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</si>
  <si>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</si>
  <si>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</si>
  <si>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</si>
  <si>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</si>
  <si>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</si>
  <si>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</si>
  <si>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</si>
  <si>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</si>
  <si>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</si>
  <si>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</si>
  <si>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</si>
  <si>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</si>
  <si>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</si>
  <si>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</si>
  <si>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</si>
  <si>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</si>
  <si>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</si>
  <si>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</si>
  <si>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</si>
  <si>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</si>
  <si>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</si>
  <si>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</si>
  <si>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</si>
  <si>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</si>
  <si>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</si>
  <si>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</si>
  <si>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</si>
  <si>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</si>
  <si>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</si>
  <si>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</si>
  <si>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</si>
  <si>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</si>
  <si>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</si>
  <si>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</si>
  <si>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</si>
  <si>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</si>
  <si>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</si>
  <si>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</si>
  <si>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</si>
  <si>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</si>
  <si>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</si>
  <si>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</si>
  <si>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</si>
  <si>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</si>
  <si>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</si>
  <si>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</si>
  <si>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</si>
  <si>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</si>
  <si>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</si>
  <si>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</si>
  <si>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</si>
  <si>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</si>
  <si>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</si>
  <si>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</si>
  <si>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</si>
  <si>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</si>
  <si>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</si>
  <si>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</si>
  <si>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</si>
  <si>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</si>
  <si>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</si>
  <si>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</si>
  <si>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</si>
  <si>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</si>
  <si>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</si>
  <si>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</si>
  <si>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</si>
  <si>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</si>
  <si>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</si>
  <si>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</si>
  <si>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</si>
  <si>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</si>
  <si>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</si>
  <si>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</si>
  <si>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</si>
  <si>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</si>
  <si>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</si>
  <si>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</si>
  <si>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</si>
  <si>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</si>
  <si>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</si>
  <si>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</si>
  <si>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</si>
  <si>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</si>
  <si>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</si>
  <si>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</si>
  <si>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</si>
  <si>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</si>
  <si>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</si>
  <si>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</si>
  <si>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</si>
  <si>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</si>
  <si>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</si>
  <si>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</si>
  <si>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</si>
  <si>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</si>
  <si>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</si>
  <si>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</si>
  <si>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</si>
  <si>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</si>
  <si>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</si>
  <si>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</si>
  <si>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</si>
  <si>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</si>
  <si>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</si>
  <si>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</si>
  <si>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</si>
  <si>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</si>
  <si>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</si>
  <si>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</si>
  <si>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</si>
  <si>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</si>
  <si>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</si>
  <si>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</si>
  <si>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</si>
  <si>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</si>
  <si>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</si>
  <si>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</si>
  <si>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</si>
  <si>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</si>
  <si>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</si>
  <si>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</si>
  <si>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</si>
  <si>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</si>
  <si>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</si>
  <si>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</si>
  <si>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</si>
  <si>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</si>
  <si>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</si>
  <si>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</si>
  <si>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</si>
  <si>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</si>
  <si>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</si>
  <si>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</si>
  <si>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</si>
  <si>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</si>
  <si>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</si>
  <si>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</si>
  <si>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</si>
  <si>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</si>
  <si>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</si>
  <si>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</si>
  <si>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</si>
  <si>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</si>
  <si>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</si>
  <si>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</si>
  <si>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</si>
  <si>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</si>
  <si>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</si>
  <si>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</si>
  <si>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</si>
  <si>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</si>
  <si>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</si>
  <si>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</si>
  <si>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</si>
  <si>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</si>
  <si>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</si>
  <si>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</si>
  <si>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</si>
  <si>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</si>
  <si>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</si>
  <si>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</si>
  <si>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</si>
  <si>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</si>
  <si>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</si>
  <si>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</si>
  <si>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</si>
  <si>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</si>
  <si>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</si>
  <si>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</si>
  <si>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</si>
  <si>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</si>
  <si>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</si>
  <si>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</si>
  <si>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</si>
  <si>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</si>
  <si>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</si>
  <si>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</si>
  <si>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</si>
  <si>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</si>
  <si>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</si>
  <si>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</si>
  <si>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</si>
  <si>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</si>
  <si>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</si>
  <si>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</si>
  <si>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</si>
  <si>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</si>
  <si>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</si>
  <si>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</si>
  <si>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</si>
  <si>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</si>
  <si>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</si>
  <si>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</si>
  <si>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</si>
  <si>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</si>
  <si>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</si>
  <si>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</si>
  <si>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</si>
  <si>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</si>
  <si>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</si>
  <si>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</si>
  <si>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</si>
  <si>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</si>
  <si>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</si>
  <si>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</si>
  <si>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</si>
  <si>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</si>
  <si>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</si>
  <si>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</si>
  <si>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</si>
  <si>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</si>
  <si>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</si>
  <si>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</si>
  <si>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</si>
  <si>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</si>
  <si>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</si>
  <si>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</si>
  <si>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</si>
  <si>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</si>
  <si>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</si>
  <si>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</si>
  <si>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</si>
  <si>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</si>
  <si>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</si>
  <si>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</si>
  <si>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</si>
  <si>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</si>
  <si>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</si>
  <si>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</si>
  <si>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</si>
  <si>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</si>
  <si>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</si>
  <si>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</si>
  <si>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</si>
  <si>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</si>
  <si>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</si>
  <si>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</si>
  <si>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</si>
  <si>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</si>
  <si>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</si>
  <si>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</si>
  <si>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</si>
  <si>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</si>
  <si>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</si>
  <si>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</si>
  <si>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</si>
  <si>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</si>
  <si>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</si>
  <si>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</si>
  <si>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</si>
  <si>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</si>
  <si>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</si>
  <si>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</si>
  <si>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</si>
  <si>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</si>
  <si>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</si>
  <si>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</si>
  <si>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</si>
  <si>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</si>
  <si>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</si>
  <si>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</si>
  <si>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</si>
  <si>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</si>
  <si>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</si>
  <si>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</si>
  <si>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</si>
  <si>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</si>
  <si>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</si>
  <si>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</si>
  <si>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</si>
  <si>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</si>
  <si>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</si>
  <si>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</si>
  <si>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</si>
  <si>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</si>
  <si>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</si>
  <si>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</si>
  <si>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</si>
  <si>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</si>
  <si>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</si>
  <si>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</si>
  <si>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</si>
  <si>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</si>
  <si>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</si>
  <si>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</si>
  <si>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</si>
  <si>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</si>
  <si>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</si>
  <si>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</si>
  <si>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</si>
  <si>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</si>
  <si>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</si>
  <si>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</si>
  <si>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</si>
  <si>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</si>
  <si>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</si>
  <si>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</si>
  <si>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</si>
  <si>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</si>
  <si>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</si>
  <si>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</si>
  <si>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</si>
  <si>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</si>
  <si>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</si>
  <si>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</si>
  <si>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</si>
  <si>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</si>
  <si>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</si>
  <si>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</si>
  <si>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</si>
  <si>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</si>
  <si>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</si>
  <si>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</si>
  <si>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</si>
  <si>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</si>
  <si>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</si>
  <si>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</si>
  <si>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</si>
  <si>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</si>
  <si>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</si>
  <si>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</si>
  <si>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</si>
  <si>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</si>
  <si>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</si>
  <si>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</si>
  <si>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</si>
  <si>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</si>
  <si>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</si>
  <si>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</si>
  <si>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</si>
  <si>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</si>
  <si>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</si>
  <si>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</si>
  <si>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</si>
  <si>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</si>
  <si>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</si>
  <si>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</si>
  <si>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</si>
  <si>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</si>
  <si>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</si>
  <si>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</si>
  <si>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</si>
  <si>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</si>
  <si>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</si>
  <si>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</si>
  <si>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</si>
  <si>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</si>
  <si>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</si>
  <si>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</si>
  <si>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</si>
  <si>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</si>
  <si>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</si>
  <si>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</si>
  <si>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</si>
  <si>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</si>
  <si>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</si>
  <si>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</si>
  <si>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</si>
  <si>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</si>
  <si>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</si>
  <si>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</si>
  <si>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</si>
  <si>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</si>
  <si>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</si>
  <si>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</si>
  <si>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</si>
  <si>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</si>
  <si>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</si>
  <si>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</si>
  <si>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</si>
  <si>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</si>
  <si>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</si>
  <si>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</si>
  <si>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</si>
  <si>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</si>
  <si>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</si>
  <si>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</si>
  <si>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</si>
  <si>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</si>
  <si>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</si>
  <si>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</si>
  <si>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</si>
  <si>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</si>
  <si>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</si>
  <si>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</si>
  <si>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</si>
  <si>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</si>
  <si>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</si>
  <si>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</si>
  <si>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</si>
  <si>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</si>
  <si>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</si>
  <si>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</si>
  <si>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</si>
  <si>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</si>
  <si>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</si>
  <si>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</si>
  <si>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</si>
  <si>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</si>
  <si>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</si>
  <si>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</si>
  <si>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</si>
  <si>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</si>
  <si>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</si>
  <si>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</si>
  <si>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</si>
  <si>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</si>
  <si>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</si>
  <si>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</si>
  <si>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</si>
  <si>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</si>
  <si>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</si>
  <si>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</si>
  <si>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</si>
  <si>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</si>
  <si>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</si>
  <si>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</si>
  <si>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</si>
  <si>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</si>
  <si>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</si>
  <si>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</si>
  <si>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</si>
  <si>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</si>
  <si>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</si>
  <si>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</si>
  <si>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</si>
  <si>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</si>
  <si>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</si>
  <si>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</si>
  <si>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</si>
  <si>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</si>
  <si>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</si>
  <si>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</si>
  <si>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</si>
  <si>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</si>
  <si>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</si>
  <si>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</si>
  <si>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</si>
  <si>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</si>
  <si>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</si>
  <si>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</si>
  <si>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</si>
  <si>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</si>
  <si>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</si>
  <si>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</si>
  <si>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</si>
  <si>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</si>
  <si>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</si>
  <si>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</si>
  <si>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</si>
  <si>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</si>
  <si>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</si>
  <si>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</si>
  <si>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</si>
  <si>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</si>
  <si>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</si>
  <si>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</si>
  <si>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</si>
  <si>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</si>
  <si>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</si>
  <si>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</si>
  <si>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</si>
  <si>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</si>
  <si>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</si>
  <si>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</si>
  <si>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</si>
  <si>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</si>
  <si>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</si>
  <si>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</si>
  <si>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</si>
  <si>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</si>
  <si>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</si>
  <si>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</si>
  <si>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</si>
  <si>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</si>
  <si>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</si>
  <si>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</si>
  <si>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</si>
  <si>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</si>
  <si>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</si>
  <si>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</si>
  <si>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</si>
  <si>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</si>
  <si>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</si>
  <si>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</si>
  <si>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</si>
  <si>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</si>
  <si>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</si>
  <si>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</si>
  <si>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</si>
  <si>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</si>
  <si>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</si>
  <si>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</si>
  <si>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</si>
  <si>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</si>
  <si>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</si>
  <si>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</si>
  <si>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</si>
  <si>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</si>
  <si>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</si>
  <si>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</si>
  <si>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</si>
  <si>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</si>
  <si>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</si>
  <si>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</si>
  <si>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</si>
  <si>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</si>
  <si>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</si>
  <si>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</si>
  <si>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</si>
  <si>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</si>
  <si>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</si>
  <si>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</si>
  <si>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</si>
  <si>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</si>
  <si>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</si>
  <si>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</si>
  <si>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</si>
  <si>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</si>
  <si>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</si>
  <si>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</si>
  <si>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</si>
  <si>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</si>
  <si>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</si>
  <si>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</si>
  <si>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</si>
  <si>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</si>
  <si>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</si>
  <si>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</si>
  <si>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</si>
  <si>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</si>
  <si>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</si>
  <si>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</si>
  <si>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</si>
  <si>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</si>
  <si>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</si>
  <si>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</si>
  <si>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</si>
  <si>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</si>
  <si>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</si>
  <si>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</si>
  <si>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</si>
  <si>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</si>
  <si>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</si>
  <si>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</si>
  <si>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</si>
  <si>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</si>
  <si>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</si>
  <si>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</si>
  <si>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</si>
  <si>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</si>
  <si>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</si>
  <si>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</si>
  <si>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</si>
  <si>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</si>
  <si>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</si>
  <si>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</si>
  <si>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</si>
  <si>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</si>
  <si>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</si>
  <si>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</si>
  <si>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</si>
  <si>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</si>
  <si>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</si>
  <si>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</si>
  <si>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</si>
  <si>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</si>
  <si>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</si>
  <si>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</si>
  <si>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</si>
  <si>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</si>
  <si>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</si>
  <si>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</si>
  <si>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</si>
  <si>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</si>
  <si>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</si>
  <si>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</si>
  <si>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</si>
  <si>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</si>
  <si>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</si>
  <si>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</si>
  <si>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</si>
  <si>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</si>
  <si>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</si>
  <si>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</si>
  <si>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</si>
  <si>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</si>
  <si>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</si>
  <si>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</si>
  <si>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</si>
  <si>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</si>
  <si>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</si>
  <si>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</si>
  <si>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</si>
  <si>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</si>
  <si>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</si>
  <si>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</si>
  <si>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</si>
  <si>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</si>
  <si>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</si>
  <si>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</si>
  <si>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</si>
  <si>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</si>
  <si>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</si>
  <si>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</si>
  <si>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</si>
  <si>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</si>
  <si>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</si>
  <si>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</si>
  <si>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</si>
  <si>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</si>
  <si>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</si>
  <si>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</si>
  <si>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</si>
  <si>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</si>
  <si>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</si>
  <si>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</si>
  <si>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</si>
  <si>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</si>
  <si>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</si>
  <si>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</si>
  <si>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</si>
  <si>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</si>
  <si>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</si>
  <si>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</si>
  <si>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</si>
  <si>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</si>
  <si>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</si>
  <si>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</si>
  <si>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</si>
  <si>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</si>
  <si>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</si>
  <si>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</si>
  <si>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</si>
  <si>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</si>
  <si>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</si>
  <si>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</si>
  <si>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</si>
  <si>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</si>
  <si>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</si>
  <si>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</si>
  <si>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</si>
  <si>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</si>
  <si>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</si>
  <si>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</si>
  <si>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</si>
  <si>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</si>
  <si>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</si>
  <si>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</si>
  <si>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</si>
  <si>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</si>
  <si>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</si>
  <si>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</si>
  <si>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</si>
  <si>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</si>
  <si>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</si>
  <si>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</si>
  <si>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</si>
  <si>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</si>
  <si>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</si>
  <si>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</si>
  <si>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</si>
  <si>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</si>
  <si>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</si>
  <si>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</si>
  <si>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</si>
  <si>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</si>
  <si>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</si>
  <si>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</si>
  <si>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</si>
  <si>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</si>
  <si>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</si>
  <si>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</si>
  <si>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</si>
  <si>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</si>
  <si>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</si>
  <si>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</si>
  <si>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</si>
  <si>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</si>
  <si>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</si>
  <si>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</si>
  <si>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</si>
  <si>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</si>
  <si>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</si>
  <si>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</si>
  <si>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</si>
  <si>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</si>
  <si>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</si>
  <si>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</si>
  <si>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</si>
  <si>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</si>
  <si>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</si>
  <si>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</si>
  <si>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</si>
  <si>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</si>
  <si>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</si>
  <si>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</si>
  <si>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</si>
  <si>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</si>
  <si>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</si>
  <si>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</si>
  <si>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</si>
  <si>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</si>
  <si>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</si>
  <si>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</si>
  <si>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</si>
  <si>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</si>
  <si>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</si>
  <si>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</si>
  <si>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</si>
  <si>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</si>
  <si>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</si>
  <si>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</si>
  <si>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</si>
  <si>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</si>
  <si>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</si>
  <si>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</si>
  <si>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</si>
  <si>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</si>
  <si>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</si>
  <si>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</si>
  <si>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</si>
  <si>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</si>
  <si>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</si>
  <si>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</si>
  <si>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</si>
  <si>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</si>
  <si>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</si>
  <si>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</si>
  <si>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</si>
  <si>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</si>
  <si>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</si>
  <si>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</si>
  <si>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</si>
  <si>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</si>
  <si>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</si>
  <si>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</si>
  <si>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</si>
  <si>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</si>
  <si>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</si>
  <si>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</si>
  <si>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</si>
  <si>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</si>
  <si>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</si>
  <si>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</si>
  <si>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</si>
  <si>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</si>
  <si>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</si>
  <si>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</si>
  <si>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</si>
  <si>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</si>
  <si>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</si>
  <si>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</si>
  <si>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</si>
  <si>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</si>
  <si>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</si>
  <si>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</si>
  <si>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</si>
  <si>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</si>
  <si>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</si>
  <si>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</si>
  <si>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</si>
  <si>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</si>
  <si>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</si>
  <si>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</si>
  <si>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</si>
  <si>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</si>
  <si>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</si>
  <si>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</si>
  <si>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</si>
  <si>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</si>
  <si>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</si>
  <si>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</si>
  <si>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</si>
  <si>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</si>
  <si>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</si>
  <si>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</si>
  <si>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</si>
  <si>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</si>
  <si>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</si>
  <si>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</si>
  <si>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</si>
  <si>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</si>
  <si>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</si>
  <si>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</si>
  <si>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</si>
  <si>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</si>
  <si>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</si>
  <si>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</si>
  <si>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</si>
  <si>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</si>
  <si>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</si>
  <si>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</si>
  <si>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</si>
  <si>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</si>
  <si>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</si>
  <si>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</si>
  <si>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</si>
  <si>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</si>
  <si>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</si>
  <si>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</si>
  <si>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</si>
  <si>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</si>
  <si>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</si>
  <si>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</si>
  <si>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</si>
  <si>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</si>
  <si>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</si>
  <si>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</si>
  <si>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</si>
  <si>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</si>
  <si>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</si>
  <si>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</si>
  <si>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</si>
  <si>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</si>
  <si>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</si>
  <si>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</si>
  <si>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</si>
  <si>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</si>
  <si>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</si>
  <si>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</si>
  <si>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</si>
  <si>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</si>
  <si>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</si>
  <si>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</si>
  <si>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</si>
  <si>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</si>
  <si>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</si>
  <si>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</si>
  <si>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</si>
  <si>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</si>
  <si>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</si>
  <si>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</si>
  <si>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</si>
  <si>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</si>
  <si>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</si>
  <si>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</si>
  <si>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</si>
  <si>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</si>
  <si>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</si>
  <si>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</si>
  <si>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</si>
  <si>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</si>
  <si>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</si>
  <si>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</si>
  <si>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</si>
  <si>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</si>
  <si>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</si>
  <si>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</si>
  <si>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</si>
  <si>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</si>
  <si>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</si>
  <si>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</si>
  <si>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</si>
  <si>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</si>
  <si>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</si>
  <si>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</si>
  <si>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</si>
  <si>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</si>
  <si>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</si>
  <si>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</si>
  <si>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</si>
  <si>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</si>
  <si>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</si>
  <si>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</si>
  <si>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</si>
  <si>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</si>
  <si>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</si>
  <si>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</si>
  <si>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</si>
  <si>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</si>
  <si>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</si>
  <si>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</si>
  <si>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</si>
  <si>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</si>
  <si>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</si>
  <si>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</si>
  <si>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</si>
  <si>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</si>
  <si>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</si>
  <si>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</si>
  <si>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</si>
  <si>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</si>
  <si>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</si>
  <si>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</si>
  <si>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</si>
  <si>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</si>
  <si>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</si>
  <si>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</si>
  <si>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</si>
  <si>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</si>
  <si>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</si>
  <si>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</si>
  <si>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</si>
  <si>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</si>
  <si>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</si>
  <si>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</si>
  <si>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</si>
  <si>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</si>
  <si>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</si>
  <si>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</si>
  <si>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</si>
  <si>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</si>
  <si>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</si>
  <si>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</si>
  <si>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</si>
  <si>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</si>
  <si>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</si>
  <si>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</si>
  <si>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</si>
  <si>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</si>
  <si>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</si>
  <si>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</si>
  <si>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</si>
  <si>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</si>
  <si>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</si>
  <si>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</si>
  <si>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</si>
  <si>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</si>
  <si>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</si>
  <si>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</si>
  <si>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</si>
  <si>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</si>
  <si>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</si>
  <si>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</si>
  <si>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</si>
  <si>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</si>
  <si>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</si>
  <si>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</si>
  <si>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</si>
  <si>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</si>
  <si>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</si>
  <si>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</si>
  <si>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</si>
  <si>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</si>
  <si>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</si>
  <si>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</si>
  <si>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</si>
  <si>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</si>
  <si>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</si>
  <si>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</si>
  <si>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</si>
  <si>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</si>
  <si>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</si>
  <si>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</si>
  <si>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</si>
  <si>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</si>
  <si>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</si>
  <si>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</si>
  <si>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</si>
  <si>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</si>
  <si>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</si>
  <si>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</si>
  <si>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</si>
  <si>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</si>
  <si>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</si>
  <si>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</si>
  <si>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</si>
  <si>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</si>
  <si>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</si>
  <si>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</si>
  <si>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</si>
  <si>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</si>
  <si>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</si>
  <si>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</si>
  <si>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</si>
  <si>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</si>
  <si>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</si>
  <si>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</si>
  <si>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</si>
  <si>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</si>
  <si>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</si>
  <si>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</si>
  <si>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</si>
  <si>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</si>
  <si>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</si>
  <si>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</si>
  <si>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</si>
  <si>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</si>
  <si>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</si>
  <si>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</si>
  <si>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</si>
  <si>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</si>
  <si>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</si>
  <si>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</si>
  <si>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</si>
  <si>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</si>
  <si>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</si>
  <si>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</si>
  <si>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</si>
  <si>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</si>
  <si>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</si>
  <si>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</si>
  <si>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</si>
  <si>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</si>
  <si>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</si>
  <si>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</si>
  <si>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</si>
  <si>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</si>
  <si>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</si>
  <si>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</si>
  <si>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</si>
  <si>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</si>
  <si>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</si>
  <si>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</si>
  <si>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</si>
  <si>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</si>
  <si>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</si>
  <si>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</si>
  <si>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</si>
  <si>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</si>
  <si>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</si>
  <si>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</si>
  <si>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</si>
  <si>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</si>
  <si>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</si>
  <si>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</si>
  <si>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</si>
  <si>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</si>
  <si>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</si>
  <si>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</si>
  <si>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</si>
  <si>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</si>
  <si>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</si>
  <si>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</si>
  <si>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</si>
  <si>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</si>
  <si>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</si>
  <si>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</si>
  <si>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</si>
  <si>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</si>
  <si>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</si>
  <si>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</si>
  <si>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</si>
  <si>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</si>
  <si>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</si>
  <si>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</si>
  <si>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</si>
  <si>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</si>
  <si>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</si>
  <si>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</si>
  <si>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</si>
  <si>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</si>
  <si>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</si>
  <si>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</si>
  <si>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</si>
  <si>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</si>
  <si>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</si>
  <si>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</si>
  <si>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</si>
  <si>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</si>
  <si>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</si>
  <si>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</si>
  <si>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</si>
  <si>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</si>
  <si>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</si>
  <si>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</si>
  <si>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</si>
  <si>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</si>
  <si>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</si>
  <si>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</si>
  <si>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</si>
  <si>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</si>
  <si>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</si>
  <si>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</si>
  <si>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</si>
  <si>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</si>
  <si>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</si>
  <si>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</si>
  <si>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</si>
  <si>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</si>
  <si>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</si>
  <si>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</si>
  <si>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</si>
  <si>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</si>
  <si>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</si>
  <si>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</si>
  <si>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</si>
  <si>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</si>
  <si>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</si>
  <si>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</si>
  <si>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</si>
  <si>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</si>
  <si>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</si>
  <si>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</si>
  <si>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</si>
  <si>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</si>
  <si>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</si>
  <si>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</si>
  <si>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</si>
  <si>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</si>
  <si>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</si>
  <si>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</si>
  <si>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</si>
  <si>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</si>
  <si>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</si>
  <si>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</si>
  <si>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</si>
  <si>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</si>
  <si>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</si>
  <si>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</si>
  <si>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</si>
  <si>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</si>
  <si>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</si>
  <si>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</si>
  <si>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</si>
  <si>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</si>
  <si>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</si>
  <si>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</si>
  <si>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</si>
  <si>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</si>
  <si>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</si>
  <si>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</si>
  <si>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</si>
  <si>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</si>
  <si>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</si>
  <si>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</si>
  <si>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</si>
  <si>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</si>
  <si>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</si>
  <si>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</si>
  <si>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</si>
  <si>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</si>
  <si>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</si>
  <si>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</si>
  <si>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</si>
  <si>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</si>
  <si>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</si>
  <si>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</si>
  <si>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</si>
  <si>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</si>
  <si>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</si>
  <si>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</si>
  <si>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</si>
  <si>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</si>
  <si>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</si>
  <si>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</si>
  <si>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</si>
  <si>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</si>
  <si>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</si>
  <si>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</si>
  <si>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</si>
  <si>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</si>
  <si>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</si>
  <si>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</si>
  <si>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</si>
  <si>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</si>
  <si>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</si>
  <si>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</si>
  <si>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</si>
  <si>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</si>
  <si>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</si>
  <si>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</si>
  <si>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</si>
  <si>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</si>
  <si>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</si>
  <si>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</si>
  <si>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</si>
  <si>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</si>
  <si>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</si>
  <si>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</si>
  <si>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</si>
  <si>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</si>
  <si>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</si>
  <si>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</si>
  <si>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</si>
  <si>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</si>
  <si>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</si>
  <si>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</si>
  <si>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</si>
  <si>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</si>
  <si>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</si>
  <si>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</si>
  <si>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</si>
  <si>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</si>
  <si>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</si>
  <si>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</si>
  <si>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</si>
  <si>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</si>
  <si>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</si>
  <si>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</si>
  <si>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</si>
  <si>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</si>
  <si>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</si>
  <si>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</si>
  <si>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</si>
  <si>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</si>
  <si>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</si>
  <si>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</si>
  <si>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</si>
  <si>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</si>
  <si>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</si>
  <si>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</si>
  <si>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</si>
  <si>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</si>
  <si>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</si>
  <si>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</si>
  <si>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</si>
  <si>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</si>
  <si>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</si>
  <si>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</si>
  <si>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</si>
  <si>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</si>
  <si>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</si>
  <si>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</si>
  <si>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</si>
  <si>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</si>
  <si>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</si>
  <si>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</si>
  <si>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</si>
  <si>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</si>
  <si>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</si>
  <si>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</si>
  <si>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</si>
  <si>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</si>
  <si>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</si>
  <si>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</si>
  <si>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</si>
  <si>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</si>
  <si>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</si>
  <si>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</si>
  <si>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</si>
  <si>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</si>
  <si>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</si>
  <si>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</si>
  <si>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</si>
  <si>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</si>
  <si>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</si>
  <si>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</si>
  <si>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</si>
  <si>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</si>
  <si>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</si>
  <si>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</si>
  <si>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</si>
  <si>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</si>
  <si>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</si>
  <si>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</si>
  <si>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</si>
  <si>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</si>
  <si>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</si>
  <si>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</si>
  <si>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</si>
  <si>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</si>
  <si>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</si>
  <si>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</si>
  <si>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</si>
  <si>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</si>
  <si>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</si>
  <si>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</si>
  <si>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</si>
  <si>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</si>
  <si>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</si>
  <si>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</si>
  <si>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</si>
  <si>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</si>
  <si>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</si>
  <si>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</si>
  <si>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</si>
  <si>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</si>
  <si>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</si>
  <si>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</si>
  <si>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</si>
  <si>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</si>
  <si>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</si>
  <si>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</si>
  <si>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</si>
  <si>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</si>
  <si>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</si>
  <si>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</si>
  <si>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</si>
  <si>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</si>
  <si>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</si>
  <si>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</si>
  <si>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</si>
  <si>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</si>
  <si>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</si>
  <si>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</si>
  <si>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</si>
  <si>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</si>
  <si>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</si>
  <si>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</si>
  <si>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</si>
  <si>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</si>
  <si>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</si>
  <si>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</si>
  <si>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</si>
  <si>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</si>
  <si>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</si>
  <si>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</si>
  <si>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</si>
  <si>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</si>
  <si>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</si>
  <si>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</si>
  <si>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</si>
  <si>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</si>
  <si>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</si>
  <si>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</si>
  <si>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</si>
  <si>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</si>
  <si>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</si>
  <si>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</si>
  <si>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</si>
  <si>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</si>
  <si>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</si>
  <si>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</si>
  <si>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</si>
  <si>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</si>
  <si>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</si>
  <si>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</si>
  <si>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</si>
  <si>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</si>
  <si>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</si>
  <si>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</si>
  <si>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</si>
  <si>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</si>
  <si>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</si>
  <si>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</si>
  <si>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</si>
  <si>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</si>
  <si>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</si>
  <si>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</si>
  <si>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</si>
  <si>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</si>
  <si>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</si>
  <si>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</si>
  <si>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</si>
  <si>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</si>
  <si>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</si>
  <si>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</si>
  <si>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</si>
  <si>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</si>
  <si>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</si>
  <si>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</si>
  <si>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</si>
  <si>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</si>
  <si>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</si>
  <si>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</si>
  <si>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</si>
  <si>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</si>
  <si>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</si>
  <si>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</si>
  <si>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</si>
  <si>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</si>
  <si>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</si>
  <si>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</si>
  <si>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</si>
  <si>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</si>
  <si>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</si>
  <si>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</si>
  <si>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</si>
  <si>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</si>
  <si>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</si>
  <si>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</si>
  <si>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</si>
  <si>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</si>
  <si>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</si>
  <si>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</si>
  <si>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</si>
  <si>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</si>
  <si>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</si>
  <si>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</si>
  <si>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</si>
  <si>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</si>
  <si>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</si>
  <si>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</si>
  <si>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</si>
  <si>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</si>
  <si>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</si>
  <si>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</si>
  <si>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</si>
  <si>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</si>
  <si>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</si>
  <si>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</si>
  <si>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</si>
  <si>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</si>
  <si>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</si>
  <si>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</si>
  <si>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</si>
  <si>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</si>
  <si>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</si>
  <si>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</si>
  <si>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</si>
  <si>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</si>
  <si>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</si>
  <si>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</si>
  <si>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</si>
  <si>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</si>
  <si>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</si>
  <si>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</si>
  <si>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</si>
  <si>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</si>
  <si>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</si>
  <si>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</si>
  <si>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</si>
  <si>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</si>
  <si>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</si>
  <si>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</si>
  <si>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</si>
  <si>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</si>
  <si>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</si>
  <si>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</si>
  <si>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</si>
  <si>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</si>
  <si>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</si>
  <si>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</si>
  <si>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</si>
  <si>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</si>
  <si>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</si>
  <si>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</si>
  <si>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</si>
  <si>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</si>
  <si>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</si>
  <si>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</si>
  <si>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</si>
  <si>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</si>
  <si>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</si>
  <si>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</si>
  <si>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</si>
  <si>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</si>
  <si>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</si>
  <si>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</si>
  <si>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</si>
  <si>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</si>
  <si>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</si>
  <si>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</si>
  <si>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</si>
  <si>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</si>
  <si>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</si>
  <si>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</si>
  <si>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</si>
  <si>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</si>
  <si>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</si>
  <si>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</si>
  <si>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</si>
  <si>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</si>
  <si>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</si>
  <si>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</si>
  <si>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</si>
  <si>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</si>
  <si>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</si>
  <si>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</si>
  <si>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</si>
  <si>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</si>
  <si>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</si>
  <si>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</si>
  <si>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</si>
  <si>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</si>
  <si>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</si>
  <si>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</si>
  <si>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</si>
  <si>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</si>
  <si>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</si>
  <si>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</si>
  <si>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</si>
  <si>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</si>
  <si>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</si>
  <si>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</si>
  <si>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</si>
  <si>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</si>
  <si>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</si>
  <si>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</si>
  <si>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</si>
  <si>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</si>
  <si>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</si>
  <si>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</si>
  <si>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</si>
  <si>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</si>
  <si>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</si>
  <si>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</si>
  <si>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</si>
  <si>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</si>
  <si>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</si>
  <si>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</si>
  <si>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</si>
  <si>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</si>
  <si>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</si>
  <si>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</si>
  <si>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</si>
  <si>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</si>
  <si>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</si>
  <si>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</si>
  <si>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</si>
  <si>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</si>
  <si>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</si>
  <si>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</si>
  <si>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</si>
  <si>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</si>
  <si>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</si>
  <si>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</si>
  <si>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</si>
  <si>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</si>
  <si>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</si>
  <si>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</si>
  <si>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</si>
  <si>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</si>
  <si>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</si>
  <si>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</si>
  <si>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</si>
  <si>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</si>
  <si>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</si>
  <si>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</si>
  <si>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</si>
  <si>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</si>
  <si>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</si>
  <si>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</si>
  <si>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</si>
  <si>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</si>
  <si>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</si>
  <si>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</si>
  <si>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</si>
  <si>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</si>
  <si>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</si>
  <si>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</si>
  <si>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</si>
  <si>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</si>
  <si>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</si>
  <si>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</si>
  <si>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</si>
  <si>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</si>
  <si>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</si>
  <si>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</si>
  <si>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</si>
  <si>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</si>
  <si>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</si>
  <si>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</si>
  <si>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</si>
  <si>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</si>
  <si>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</si>
  <si>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</si>
  <si>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</si>
  <si>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</si>
  <si>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</si>
  <si>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</si>
  <si>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</si>
  <si>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</si>
  <si>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</si>
  <si>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</si>
  <si>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</si>
  <si>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</si>
  <si>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</si>
  <si>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</si>
  <si>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</si>
  <si>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</si>
  <si>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</si>
  <si>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</si>
  <si>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</si>
  <si>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</si>
  <si>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</si>
  <si>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</si>
  <si>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</si>
  <si>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</si>
  <si>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</si>
  <si>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</si>
  <si>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</si>
  <si>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</si>
  <si>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</si>
  <si>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</si>
  <si>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</si>
  <si>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</si>
  <si>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</si>
  <si>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</si>
  <si>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</si>
  <si>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</si>
  <si>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</si>
  <si>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</si>
  <si>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</si>
  <si>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</si>
  <si>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</si>
  <si>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</si>
  <si>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</si>
  <si>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</si>
  <si>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</si>
  <si>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</si>
  <si>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</si>
  <si>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</si>
  <si>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</si>
  <si>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</si>
  <si>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</si>
  <si>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</si>
  <si>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</si>
  <si>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</si>
  <si>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</si>
  <si>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</si>
  <si>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</si>
  <si>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</si>
  <si>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</si>
  <si>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</si>
  <si>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</si>
  <si>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</si>
  <si>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</si>
  <si>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</si>
  <si>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</si>
  <si>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</si>
  <si>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</si>
  <si>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</si>
  <si>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</si>
  <si>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</si>
  <si>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</si>
  <si>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</si>
  <si>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</si>
  <si>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</si>
  <si>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</si>
  <si>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</si>
  <si>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</si>
  <si>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</si>
  <si>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</si>
  <si>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</si>
  <si>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</si>
  <si>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</si>
  <si>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</si>
  <si>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</si>
  <si>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</si>
  <si>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</si>
  <si>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</si>
  <si>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</si>
  <si>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</si>
  <si>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</si>
  <si>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</si>
  <si>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</si>
  <si>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</si>
  <si>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</si>
  <si>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</si>
  <si>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</si>
  <si>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</si>
  <si>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</si>
  <si>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</si>
  <si>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</si>
  <si>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</si>
  <si>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</si>
  <si>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</si>
  <si>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</si>
  <si>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</si>
  <si>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</si>
  <si>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</si>
  <si>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</si>
  <si>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</si>
  <si>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</si>
  <si>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</si>
  <si>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</si>
  <si>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</si>
  <si>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</si>
  <si>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</si>
  <si>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</si>
  <si>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</si>
  <si>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</si>
  <si>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</si>
  <si>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</si>
  <si>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</si>
  <si>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</si>
  <si>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</si>
  <si>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</si>
  <si>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</si>
  <si>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</si>
  <si>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</si>
  <si>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</si>
  <si>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</si>
  <si>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</si>
  <si>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</si>
  <si>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</si>
  <si>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</si>
  <si>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</si>
  <si>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</si>
  <si>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</si>
  <si>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</si>
  <si>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</si>
  <si>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</si>
  <si>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</si>
  <si>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</si>
  <si>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</si>
  <si>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</si>
  <si>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</si>
  <si>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</si>
  <si>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</si>
  <si>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</si>
  <si>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</si>
  <si>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</si>
  <si>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</si>
  <si>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</si>
  <si>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</si>
  <si>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</si>
  <si>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</si>
  <si>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</si>
  <si>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</si>
  <si>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</si>
  <si>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</si>
  <si>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</si>
  <si>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</si>
  <si>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</si>
  <si>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</si>
  <si>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</si>
  <si>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</si>
  <si>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</si>
  <si>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</si>
  <si>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</si>
  <si>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</si>
  <si>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</si>
  <si>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</si>
  <si>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</si>
  <si>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</si>
  <si>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</si>
  <si>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</si>
  <si>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</si>
  <si>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</si>
  <si>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</si>
  <si>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</si>
  <si>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</si>
  <si>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</si>
  <si>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</si>
  <si>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</si>
  <si>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</si>
  <si>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</si>
  <si>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</si>
  <si>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</si>
  <si>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</si>
  <si>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</si>
  <si>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</si>
  <si>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</si>
  <si>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</si>
  <si>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</si>
  <si>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</si>
  <si>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</si>
  <si>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</si>
  <si>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</si>
  <si>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</si>
  <si>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</si>
  <si>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</si>
  <si>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</si>
  <si>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</si>
  <si>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</si>
  <si>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</si>
  <si>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</si>
  <si>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</si>
  <si>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</si>
  <si>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</si>
  <si>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</si>
  <si>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</si>
  <si>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</si>
  <si>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</si>
  <si>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</si>
  <si>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</si>
  <si>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</si>
  <si>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</si>
  <si>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</si>
  <si>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</si>
  <si>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</si>
  <si>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</si>
  <si>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</si>
  <si>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</si>
  <si>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</si>
  <si>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</si>
  <si>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</si>
  <si>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</si>
  <si>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</si>
  <si>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</si>
  <si>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</si>
  <si>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</si>
  <si>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</si>
  <si>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</si>
  <si>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</si>
  <si>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</si>
  <si>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</si>
  <si>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</si>
  <si>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</si>
  <si>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</si>
  <si>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</si>
  <si>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</si>
  <si>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</si>
  <si>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</si>
  <si>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</si>
  <si>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</si>
  <si>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</si>
  <si>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</si>
  <si>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</si>
  <si>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</si>
  <si>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</si>
  <si>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</si>
  <si>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</si>
  <si>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</si>
  <si>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</si>
  <si>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</si>
  <si>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</si>
  <si>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</si>
  <si>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</si>
  <si>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</si>
  <si>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</si>
  <si>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</si>
  <si>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</si>
  <si>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</si>
  <si>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</si>
  <si>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</si>
  <si>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</si>
  <si>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</si>
  <si>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</si>
  <si>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</si>
  <si>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</si>
  <si>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</si>
  <si>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</si>
  <si>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</si>
  <si>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</si>
  <si>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</si>
  <si>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</si>
  <si>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</si>
  <si>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</si>
  <si>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</si>
  <si>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</si>
  <si>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</si>
  <si>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</si>
  <si>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</si>
  <si>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</si>
  <si>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</si>
  <si>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</si>
  <si>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</si>
  <si>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</si>
  <si>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</si>
  <si>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</si>
  <si>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</si>
  <si>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</si>
  <si>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</si>
  <si>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</si>
  <si>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</si>
  <si>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</si>
  <si>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</si>
  <si>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</si>
  <si>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</si>
  <si>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</si>
  <si>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</si>
  <si>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</si>
  <si>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</si>
  <si>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</si>
  <si>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</si>
  <si>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</si>
  <si>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</si>
  <si>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</si>
  <si>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</si>
  <si>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</si>
  <si>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</si>
  <si>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</si>
  <si>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</si>
  <si>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</si>
  <si>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</si>
  <si>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</si>
  <si>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</si>
  <si>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</si>
  <si>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</si>
  <si>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</si>
  <si>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</si>
  <si>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</si>
  <si>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</si>
  <si>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</si>
  <si>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</si>
  <si>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</si>
  <si>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</si>
  <si>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</si>
  <si>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</si>
  <si>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</si>
  <si>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</si>
  <si>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</si>
  <si>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</si>
  <si>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</si>
  <si>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</si>
  <si>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</si>
  <si>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</si>
  <si>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</si>
  <si>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</si>
  <si>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</si>
  <si>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</si>
  <si>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</si>
  <si>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</si>
  <si>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</si>
  <si>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</si>
  <si>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</si>
  <si>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</si>
  <si>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</si>
  <si>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</si>
  <si>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</si>
  <si>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</si>
  <si>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</si>
  <si>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</si>
  <si>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</si>
  <si>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</si>
  <si>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</si>
  <si>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</si>
  <si>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</si>
  <si>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</si>
  <si>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</si>
  <si>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</si>
  <si>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</si>
  <si>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</si>
  <si>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</si>
  <si>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</si>
  <si>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</si>
  <si>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</si>
  <si>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</si>
  <si>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</si>
  <si>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</si>
  <si>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</si>
  <si>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</si>
  <si>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</si>
  <si>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</si>
  <si>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</si>
  <si>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</si>
  <si>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</si>
  <si>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</si>
  <si>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</si>
  <si>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</si>
  <si>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</si>
  <si>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</si>
  <si>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</si>
  <si>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</si>
  <si>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</si>
  <si>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</si>
  <si>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</si>
  <si>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</si>
  <si>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</si>
  <si>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</si>
  <si>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</si>
  <si>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</si>
  <si>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</si>
  <si>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</si>
  <si>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</si>
  <si>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</si>
  <si>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</si>
  <si>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</si>
  <si>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</si>
  <si>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</si>
  <si>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</si>
  <si>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</si>
  <si>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</si>
  <si>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</si>
  <si>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</si>
  <si>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</si>
  <si>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</si>
  <si>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</si>
  <si>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</si>
  <si>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</si>
  <si>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</si>
  <si>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</si>
  <si>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</si>
  <si>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</si>
  <si>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</si>
  <si>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</si>
  <si>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</si>
  <si>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</si>
  <si>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</si>
  <si>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</si>
  <si>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</si>
  <si>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</si>
  <si>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</si>
  <si>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</si>
  <si>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</si>
  <si>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</si>
  <si>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</si>
  <si>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</si>
  <si>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</si>
  <si>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</si>
  <si>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</si>
  <si>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</si>
  <si>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</si>
  <si>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</si>
  <si>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</si>
  <si>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</si>
  <si>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</si>
  <si>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</si>
  <si>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</si>
  <si>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</si>
  <si>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</si>
  <si>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</si>
  <si>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</si>
  <si>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</si>
  <si>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</si>
  <si>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</si>
  <si>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</si>
  <si>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</si>
  <si>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</si>
  <si>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</si>
  <si>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</si>
  <si>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</si>
  <si>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</si>
  <si>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</si>
  <si>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</si>
  <si>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</si>
  <si>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</si>
  <si>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</si>
  <si>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</si>
  <si>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</si>
  <si>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</si>
  <si>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</si>
  <si>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</si>
  <si>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</si>
  <si>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</si>
  <si>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</si>
  <si>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</si>
  <si>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</si>
  <si>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</si>
  <si>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</si>
  <si>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</si>
  <si>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</si>
  <si>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</si>
  <si>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</si>
  <si>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</si>
  <si>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</si>
  <si>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</si>
  <si>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</si>
  <si>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</si>
  <si>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</si>
  <si>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</si>
  <si>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</si>
  <si>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</si>
  <si>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</si>
  <si>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</si>
  <si>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</si>
  <si>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</si>
  <si>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</si>
  <si>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</si>
  <si>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</si>
  <si>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</si>
  <si>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</si>
  <si>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</si>
  <si>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</si>
  <si>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</si>
  <si>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</si>
  <si>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</si>
  <si>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</si>
  <si>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</si>
  <si>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</si>
  <si>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</si>
  <si>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</si>
  <si>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</si>
  <si>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</si>
  <si>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</si>
  <si>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</si>
  <si>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</si>
  <si>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</si>
  <si>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</si>
  <si>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</si>
  <si>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</si>
  <si>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</si>
  <si>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</si>
  <si>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</si>
  <si>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</si>
  <si>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</si>
  <si>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</si>
  <si>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</si>
  <si>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</si>
  <si>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</si>
  <si>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</si>
  <si>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</si>
  <si>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</si>
  <si>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</si>
  <si>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</si>
  <si>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</si>
  <si>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</si>
  <si>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</si>
  <si>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</si>
  <si>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</si>
  <si>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</si>
  <si>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</si>
  <si>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</si>
  <si>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</si>
  <si>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</si>
  <si>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</si>
  <si>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</si>
  <si>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</si>
  <si>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</si>
  <si>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</si>
  <si>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</si>
  <si>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</si>
  <si>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</si>
  <si>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</si>
  <si>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</si>
  <si>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</si>
  <si>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</si>
  <si>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</si>
  <si>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</si>
  <si>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</si>
  <si>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</si>
  <si>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</si>
  <si>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</si>
  <si>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</si>
  <si>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</si>
  <si>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</si>
  <si>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</si>
  <si>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</si>
  <si>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</si>
  <si>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</si>
  <si>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</si>
  <si>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</si>
  <si>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</si>
  <si>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</si>
  <si>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</si>
  <si>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</si>
  <si>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</si>
  <si>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</si>
  <si>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</si>
  <si>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</si>
  <si>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</si>
  <si>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</si>
  <si>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</si>
  <si>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</si>
  <si>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</si>
  <si>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</si>
  <si>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</si>
  <si>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</si>
  <si>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</si>
  <si>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</si>
  <si>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</si>
  <si>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</si>
  <si>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</si>
  <si>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</si>
  <si>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</si>
  <si>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</si>
  <si>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</si>
  <si>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</si>
  <si>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</si>
  <si>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</si>
  <si>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</si>
  <si>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</si>
  <si>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</si>
  <si>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</si>
  <si>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</si>
  <si>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</si>
  <si>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</si>
  <si>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</si>
  <si>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</si>
  <si>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</si>
  <si>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</si>
  <si>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</si>
  <si>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</si>
  <si>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</si>
  <si>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</si>
  <si>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</si>
  <si>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</si>
  <si>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</si>
  <si>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</si>
  <si>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</si>
  <si>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</si>
  <si>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</si>
  <si>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</si>
  <si>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</si>
  <si>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</si>
  <si>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</si>
  <si>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</si>
  <si>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</si>
  <si>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</si>
  <si>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</si>
  <si>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</si>
  <si>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</si>
  <si>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</si>
  <si>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</si>
  <si>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</si>
  <si>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</si>
  <si>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</si>
  <si>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</si>
  <si>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</si>
  <si>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</si>
  <si>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</si>
  <si>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</si>
  <si>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</si>
  <si>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</si>
  <si>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</si>
  <si>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</si>
  <si>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</si>
  <si>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</si>
  <si>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</si>
  <si>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</si>
  <si>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</si>
  <si>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</si>
  <si>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</si>
  <si>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</si>
  <si>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</si>
  <si>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</si>
  <si>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</si>
  <si>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</si>
  <si>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</si>
  <si>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</si>
  <si>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</si>
  <si>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</si>
  <si>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</si>
  <si>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</si>
  <si>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</si>
  <si>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</si>
  <si>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</si>
  <si>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</si>
  <si>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</si>
  <si>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</si>
  <si>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</si>
  <si>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</si>
  <si>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</si>
  <si>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</si>
  <si>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</si>
  <si>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</si>
  <si>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</si>
  <si>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</si>
  <si>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</si>
  <si>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</si>
  <si>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</si>
  <si>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</si>
  <si>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</si>
  <si>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</si>
  <si>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</si>
  <si>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</si>
  <si>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</si>
  <si>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</si>
  <si>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</si>
  <si>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</si>
  <si>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</si>
  <si>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</si>
  <si>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</si>
  <si>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</si>
  <si>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</si>
  <si>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</si>
  <si>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</si>
  <si>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</si>
  <si>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</si>
  <si>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</si>
  <si>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</si>
  <si>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</si>
  <si>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</si>
  <si>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</si>
  <si>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</si>
  <si>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</si>
  <si>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</si>
  <si>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</si>
  <si>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</si>
  <si>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</si>
  <si>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</si>
  <si>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</si>
  <si>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</si>
  <si>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</si>
  <si>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</si>
  <si>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</si>
  <si>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</si>
  <si>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</si>
  <si>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</si>
  <si>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</si>
  <si>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</si>
  <si>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</si>
  <si>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</si>
  <si>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</si>
  <si>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</si>
  <si>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</si>
  <si>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</si>
  <si>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</si>
  <si>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</si>
  <si>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</si>
  <si>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</si>
  <si>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</si>
  <si>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</si>
  <si>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</si>
  <si>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</si>
  <si>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</si>
  <si>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</si>
  <si>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</si>
  <si>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</si>
  <si>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</si>
  <si>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</si>
  <si>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</si>
  <si>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</si>
  <si>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</si>
  <si>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</si>
  <si>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</si>
  <si>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</si>
  <si>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</si>
  <si>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</si>
  <si>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</si>
  <si>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</si>
  <si>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</si>
  <si>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</si>
  <si>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</si>
  <si>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</si>
  <si>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</si>
  <si>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</si>
  <si>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</si>
  <si>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</si>
  <si>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</si>
  <si>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</si>
  <si>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</si>
  <si>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</si>
  <si>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</si>
  <si>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</si>
  <si>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</si>
  <si>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</si>
  <si>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</si>
  <si>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</si>
  <si>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</si>
  <si>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</si>
  <si>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</si>
  <si>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</si>
  <si>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</si>
  <si>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</si>
  <si>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</si>
  <si>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</si>
  <si>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</si>
  <si>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</si>
  <si>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</si>
  <si>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</si>
  <si>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</si>
  <si>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</si>
  <si>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</si>
  <si>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</si>
  <si>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</si>
  <si>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</si>
  <si>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</si>
  <si>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</si>
  <si>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</si>
  <si>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</si>
  <si>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</si>
  <si>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</si>
  <si>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</si>
  <si>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</si>
  <si>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</si>
  <si>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</si>
  <si>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</si>
  <si>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</si>
  <si>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</si>
  <si>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</si>
  <si>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</si>
  <si>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</si>
  <si>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</si>
  <si>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</si>
  <si>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</si>
  <si>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</si>
  <si>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</si>
  <si>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</si>
  <si>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</si>
  <si>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</si>
  <si>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</si>
  <si>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</si>
  <si>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</si>
  <si>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</si>
  <si>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</si>
  <si>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</si>
  <si>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</si>
  <si>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</si>
  <si>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</si>
  <si>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</si>
  <si>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</si>
  <si>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</si>
  <si>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</si>
  <si>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</si>
  <si>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</si>
  <si>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</si>
  <si>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</si>
  <si>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</si>
  <si>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</si>
  <si>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</si>
  <si>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</si>
  <si>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</si>
  <si>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</si>
  <si>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</si>
  <si>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</si>
  <si>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</si>
  <si>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</si>
  <si>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</si>
  <si>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</si>
  <si>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</si>
  <si>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</si>
  <si>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</si>
  <si>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</si>
  <si>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</si>
  <si>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</si>
  <si>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</si>
  <si>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</si>
  <si>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</si>
  <si>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</si>
  <si>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</si>
  <si>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</si>
  <si>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</si>
  <si>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</si>
  <si>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</si>
  <si>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</si>
  <si>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</si>
  <si>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</si>
  <si>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</si>
  <si>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</si>
  <si>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</si>
  <si>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</si>
  <si>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</si>
  <si>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</si>
  <si>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</si>
  <si>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</si>
  <si>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</si>
  <si>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</si>
  <si>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</si>
  <si>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</si>
  <si>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</si>
  <si>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</si>
  <si>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</si>
  <si>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</si>
  <si>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</si>
  <si>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</si>
  <si>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</si>
  <si>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</si>
  <si>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</si>
  <si>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</si>
  <si>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</si>
  <si>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</si>
  <si>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</si>
  <si>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</si>
  <si>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</si>
  <si>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</si>
  <si>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</si>
  <si>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</si>
  <si>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</si>
  <si>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</si>
  <si>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</si>
  <si>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</si>
  <si>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</si>
  <si>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</si>
  <si>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</si>
  <si>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</si>
  <si>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</si>
  <si>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</si>
  <si>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</si>
  <si>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</si>
  <si>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</si>
  <si>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</si>
  <si>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</si>
  <si>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</si>
  <si>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</si>
  <si>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</si>
  <si>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</si>
  <si>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</si>
  <si>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</si>
  <si>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</si>
  <si>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</si>
  <si>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</si>
  <si>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</si>
  <si>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</si>
  <si>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</si>
  <si>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</si>
  <si>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</si>
  <si>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</si>
  <si>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</si>
  <si>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</si>
  <si>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</si>
  <si>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</si>
  <si>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</si>
  <si>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</si>
  <si>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</si>
  <si>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</si>
  <si>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</si>
  <si>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</si>
  <si>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</si>
  <si>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</si>
  <si>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</si>
  <si>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</si>
  <si>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</si>
  <si>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</si>
  <si>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</si>
  <si>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</si>
  <si>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</si>
  <si>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</si>
  <si>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</si>
  <si>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</si>
  <si>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</si>
  <si>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</si>
  <si>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</si>
  <si>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</si>
  <si>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</si>
  <si>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</si>
  <si>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</si>
  <si>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</si>
  <si>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</si>
  <si>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</si>
  <si>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</si>
  <si>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</si>
  <si>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</si>
  <si>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</si>
  <si>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</si>
  <si>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</si>
  <si>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</si>
  <si>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</si>
  <si>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</si>
  <si>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</si>
  <si>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</si>
  <si>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</si>
  <si>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</si>
  <si>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</si>
  <si>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</si>
  <si>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</si>
  <si>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</si>
  <si>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</si>
  <si>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</si>
  <si>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</si>
  <si>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</si>
  <si>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</si>
  <si>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</si>
  <si>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</si>
  <si>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</si>
  <si>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</si>
  <si>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</si>
  <si>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</si>
  <si>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</si>
  <si>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</si>
  <si>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</si>
  <si>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</si>
  <si>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</si>
  <si>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</si>
  <si>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</si>
  <si>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</si>
  <si>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</si>
  <si>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</si>
  <si>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</si>
  <si>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</si>
  <si>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</si>
  <si>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</si>
  <si>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</si>
  <si>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</si>
  <si>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</si>
  <si>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</si>
  <si>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</si>
  <si>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</si>
  <si>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</si>
  <si>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</si>
  <si>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</si>
  <si>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</si>
  <si>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</si>
  <si>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</si>
  <si>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</si>
  <si>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</si>
  <si>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</si>
  <si>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</si>
  <si>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</si>
  <si>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</si>
  <si>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</si>
  <si>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</si>
  <si>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</si>
  <si>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</si>
  <si>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</si>
  <si>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</si>
  <si>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</si>
  <si>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</si>
  <si>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</si>
  <si>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</si>
  <si>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</si>
  <si>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</si>
  <si>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</si>
  <si>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</si>
  <si>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</si>
  <si>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</si>
  <si>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</si>
  <si>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</si>
  <si>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</si>
  <si>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</si>
  <si>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</si>
  <si>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</si>
  <si>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</si>
  <si>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</si>
  <si>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</si>
  <si>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</si>
  <si>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</si>
  <si>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</si>
  <si>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</si>
  <si>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</si>
  <si>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</si>
  <si>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</si>
  <si>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</si>
  <si>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</si>
  <si>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</si>
  <si>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</si>
  <si>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</si>
  <si>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</si>
  <si>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</si>
  <si>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</si>
  <si>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</si>
  <si>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</si>
  <si>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</si>
  <si>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</si>
  <si>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</si>
  <si>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</si>
  <si>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</si>
  <si>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</si>
  <si>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</si>
  <si>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</si>
  <si>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</si>
  <si>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</si>
  <si>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</si>
  <si>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</si>
  <si>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</si>
  <si>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</si>
  <si>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</si>
  <si>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</si>
  <si>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</si>
  <si>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</si>
  <si>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</si>
  <si>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</si>
  <si>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</si>
  <si>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</si>
  <si>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</si>
  <si>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</si>
  <si>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</si>
  <si>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</si>
  <si>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</si>
  <si>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</si>
  <si>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</si>
  <si>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</si>
  <si>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</si>
  <si>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</si>
  <si>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</si>
  <si>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</si>
  <si>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</si>
  <si>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</si>
  <si>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</si>
  <si>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</si>
  <si>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</si>
  <si>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</si>
  <si>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</si>
  <si>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</si>
  <si>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</si>
  <si>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</si>
  <si>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</si>
  <si>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</si>
  <si>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</si>
  <si>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</si>
  <si>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</si>
  <si>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</si>
  <si>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</si>
  <si>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</si>
  <si>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</si>
  <si>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</si>
  <si>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</si>
  <si>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</si>
  <si>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</si>
  <si>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</si>
  <si>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</si>
  <si>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</si>
  <si>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</si>
  <si>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</si>
  <si>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</si>
  <si>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</si>
  <si>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</si>
  <si>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</si>
  <si>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</si>
  <si>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</si>
  <si>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</si>
  <si>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</si>
  <si>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</si>
  <si>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</si>
  <si>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</si>
  <si>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</si>
  <si>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</si>
  <si>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</si>
  <si>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</si>
  <si>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</si>
  <si>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</si>
  <si>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</si>
  <si>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</si>
  <si>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</si>
  <si>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</si>
  <si>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</si>
  <si>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</si>
  <si>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</si>
  <si>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</si>
  <si>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</si>
  <si>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</si>
  <si>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</si>
  <si>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</si>
  <si>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</si>
  <si>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</si>
  <si>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</si>
  <si>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</si>
  <si>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</si>
  <si>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</si>
  <si>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</si>
  <si>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</si>
  <si>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</si>
  <si>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</si>
  <si>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</si>
  <si>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</si>
  <si>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</si>
  <si>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</si>
  <si>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</si>
  <si>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</si>
  <si>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</si>
  <si>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</si>
  <si>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</si>
  <si>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</si>
  <si>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</si>
  <si>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</si>
  <si>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</si>
  <si>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</si>
  <si>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</si>
  <si>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</si>
  <si>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</si>
  <si>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</si>
  <si>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</si>
  <si>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</si>
  <si>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</si>
  <si>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</si>
  <si>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</si>
  <si>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</si>
  <si>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</si>
  <si>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</si>
  <si>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</si>
  <si>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</si>
  <si>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</si>
  <si>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</si>
  <si>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</si>
  <si>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</si>
  <si>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</si>
  <si>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</si>
  <si>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</si>
  <si>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</si>
  <si>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</si>
  <si>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</si>
  <si>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</si>
  <si>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</si>
  <si>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</si>
  <si>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</si>
  <si>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</si>
  <si>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</si>
  <si>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</si>
  <si>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</si>
  <si>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</si>
  <si>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</si>
  <si>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</si>
  <si>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</si>
  <si>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</si>
  <si>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</si>
  <si>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</si>
  <si>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</si>
  <si>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</si>
  <si>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</si>
  <si>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</si>
  <si>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</si>
  <si>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</si>
  <si>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</si>
  <si>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</si>
  <si>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</si>
  <si>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</si>
  <si>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</si>
  <si>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</si>
  <si>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</si>
  <si>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</si>
  <si>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</si>
  <si>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</si>
  <si>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</si>
  <si>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</si>
  <si>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</si>
  <si>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</si>
  <si>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</si>
  <si>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</si>
  <si>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</si>
  <si>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</si>
  <si>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</si>
  <si>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</si>
  <si>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</si>
  <si>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</si>
  <si>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</si>
  <si>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</si>
  <si>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</si>
  <si>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</si>
  <si>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</si>
  <si>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</si>
  <si>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</si>
  <si>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</si>
  <si>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</si>
  <si>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</si>
  <si>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</si>
  <si>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</si>
  <si>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</si>
  <si>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</si>
  <si>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</si>
  <si>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</si>
  <si>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</si>
  <si>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</si>
  <si>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</si>
  <si>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</si>
  <si>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</si>
  <si>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</si>
  <si>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</si>
  <si>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</si>
  <si>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</si>
  <si>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</si>
  <si>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</si>
  <si>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</si>
  <si>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</si>
  <si>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</si>
  <si>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</si>
  <si>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</si>
  <si>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</si>
  <si>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</si>
  <si>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</si>
  <si>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</si>
  <si>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</si>
  <si>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</si>
  <si>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</si>
  <si>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</si>
  <si>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</si>
  <si>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</si>
  <si>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</si>
  <si>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</si>
  <si>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</si>
  <si>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</si>
  <si>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</si>
  <si>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</si>
  <si>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</si>
  <si>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</si>
  <si>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</si>
  <si>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</si>
  <si>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</si>
  <si>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</si>
  <si>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</si>
  <si>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</si>
  <si>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</si>
  <si>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</si>
  <si>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</si>
  <si>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</si>
  <si>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</si>
  <si>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</si>
  <si>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</si>
  <si>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</si>
  <si>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</si>
  <si>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</si>
  <si>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</si>
  <si>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</si>
  <si>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</si>
  <si>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</si>
  <si>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</si>
  <si>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</si>
  <si>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</si>
  <si>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</si>
  <si>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</si>
  <si>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</si>
  <si>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</si>
  <si>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</si>
  <si>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</si>
  <si>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</si>
  <si>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</si>
  <si>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</si>
  <si>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</si>
  <si>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</si>
  <si>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</si>
  <si>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</si>
  <si>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</si>
  <si>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</si>
  <si>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</si>
  <si>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</si>
  <si>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</si>
  <si>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</si>
  <si>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</si>
  <si>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</si>
  <si>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</si>
  <si>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</si>
  <si>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</si>
  <si>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</si>
  <si>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</si>
  <si>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</si>
  <si>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</si>
  <si>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</si>
  <si>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</si>
  <si>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</si>
  <si>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</si>
  <si>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</si>
  <si>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</si>
  <si>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</si>
  <si>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</si>
  <si>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</si>
  <si>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</si>
  <si>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</si>
  <si>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</si>
  <si>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</si>
  <si>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</si>
  <si>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</si>
  <si>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</si>
  <si>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</si>
  <si>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</si>
  <si>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</si>
  <si>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</si>
  <si>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</si>
  <si>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</si>
  <si>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</si>
  <si>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</si>
  <si>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</si>
  <si>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</si>
  <si>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</si>
  <si>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</si>
  <si>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</si>
  <si>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</si>
  <si>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</si>
  <si>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</si>
  <si>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</si>
  <si>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</si>
  <si>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</si>
  <si>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</si>
  <si>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</si>
  <si>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</si>
  <si>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</si>
  <si>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</si>
  <si>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</si>
  <si>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</si>
  <si>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</si>
  <si>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</si>
  <si>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</si>
  <si>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</si>
  <si>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</si>
  <si>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</si>
  <si>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</si>
  <si>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</si>
  <si>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</si>
  <si>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</si>
  <si>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</si>
  <si>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</si>
  <si>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</si>
  <si>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</si>
  <si>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</si>
  <si>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</si>
  <si>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</si>
  <si>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</si>
  <si>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</si>
  <si>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</si>
  <si>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</si>
  <si>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</si>
  <si>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</si>
  <si>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</si>
  <si>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</si>
  <si>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</si>
  <si>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</si>
  <si>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</si>
  <si>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</si>
  <si>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</si>
  <si>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</si>
  <si>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</si>
  <si>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</si>
  <si>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</si>
  <si>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</si>
  <si>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</si>
  <si>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</si>
  <si>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</si>
  <si>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</si>
  <si>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</si>
  <si>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</si>
  <si>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</si>
  <si>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</si>
  <si>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</si>
  <si>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</si>
  <si>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</si>
  <si>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</si>
  <si>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</si>
  <si>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</si>
  <si>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</si>
  <si>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</si>
  <si>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</si>
  <si>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</si>
  <si>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</si>
  <si>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</si>
  <si>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</si>
  <si>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</si>
  <si>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</si>
  <si>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</si>
  <si>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</si>
  <si>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</si>
  <si>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</si>
  <si>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</si>
  <si>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</si>
  <si>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</si>
  <si>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</si>
  <si>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</si>
  <si>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</si>
  <si>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</si>
  <si>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</si>
  <si>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</si>
  <si>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</si>
  <si>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</si>
  <si>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</si>
  <si>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</si>
  <si>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</si>
  <si>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</si>
  <si>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</si>
  <si>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</si>
  <si>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</si>
  <si>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</si>
  <si>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</si>
  <si>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</si>
  <si>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</si>
  <si>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</si>
  <si>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</si>
  <si>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</si>
  <si>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</si>
  <si>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</si>
  <si>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</si>
  <si>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</si>
  <si>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</si>
  <si>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</si>
  <si>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</si>
  <si>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</si>
  <si>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</si>
  <si>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</si>
  <si>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</si>
  <si>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</si>
  <si>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</si>
  <si>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</si>
  <si>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</si>
  <si>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</si>
  <si>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</si>
  <si>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</si>
  <si>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</si>
  <si>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</si>
  <si>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</si>
  <si>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</si>
  <si>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</si>
  <si>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</si>
  <si>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</si>
  <si>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</si>
  <si>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</si>
  <si>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</si>
  <si>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</si>
  <si>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</si>
  <si>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</si>
  <si>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</si>
  <si>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</si>
  <si>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</si>
  <si>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</si>
  <si>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</si>
  <si>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</si>
  <si>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</si>
  <si>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</si>
  <si>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</si>
  <si>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</si>
  <si>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</si>
  <si>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</si>
  <si>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</si>
  <si>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</si>
  <si>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</si>
  <si>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</si>
  <si>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</si>
  <si>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</si>
  <si>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</si>
  <si>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</si>
  <si>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</si>
  <si>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</si>
  <si>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</si>
  <si>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</si>
  <si>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</si>
  <si>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</si>
  <si>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</si>
  <si>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</si>
  <si>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</si>
  <si>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</si>
  <si>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</si>
  <si>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</si>
  <si>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</si>
  <si>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</si>
  <si>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</si>
  <si>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</si>
  <si>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</si>
  <si>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</si>
  <si>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</si>
  <si>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</si>
  <si>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</si>
  <si>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</si>
  <si>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</si>
  <si>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</si>
  <si>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</si>
  <si>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</si>
  <si>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</si>
  <si>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</si>
  <si>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</si>
  <si>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</si>
  <si>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</si>
  <si>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</si>
  <si>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</si>
  <si>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</si>
  <si>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</si>
  <si>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</si>
  <si>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</si>
  <si>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</si>
  <si>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</si>
  <si>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</si>
  <si>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</si>
  <si>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</si>
  <si>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</si>
  <si>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</si>
  <si>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</si>
  <si>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</si>
  <si>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</si>
  <si>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</si>
  <si>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</si>
  <si>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</si>
  <si>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</si>
  <si>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</si>
  <si>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</si>
  <si>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</si>
  <si>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</si>
  <si>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</si>
  <si>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</si>
  <si>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</si>
  <si>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</si>
  <si>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</si>
  <si>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</si>
  <si>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</si>
  <si>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</si>
  <si>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</si>
  <si>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</si>
  <si>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</si>
  <si>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</si>
  <si>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</si>
  <si>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</si>
  <si>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</si>
  <si>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</si>
  <si>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</si>
  <si>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</si>
  <si>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</si>
  <si>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</si>
  <si>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</si>
  <si>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</si>
  <si>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</si>
  <si>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</si>
  <si>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</si>
  <si>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</si>
  <si>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</si>
  <si>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</si>
  <si>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</si>
  <si>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</si>
  <si>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</si>
  <si>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</si>
  <si>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</si>
  <si>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</si>
  <si>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</si>
  <si>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</si>
  <si>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</si>
  <si>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</si>
  <si>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</si>
  <si>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</si>
  <si>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</si>
  <si>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</si>
  <si>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</si>
  <si>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</si>
  <si>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</si>
  <si>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</si>
  <si>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</si>
  <si>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</si>
  <si>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</si>
  <si>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</si>
  <si>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</si>
  <si>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</si>
  <si>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</si>
  <si>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</si>
  <si>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</si>
  <si>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</si>
  <si>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</si>
  <si>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</si>
  <si>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</si>
  <si>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</si>
  <si>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</si>
  <si>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</si>
  <si>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</si>
  <si>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</si>
  <si>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</si>
  <si>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</si>
  <si>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</si>
  <si>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</si>
  <si>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</si>
  <si>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</si>
  <si>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</si>
  <si>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</si>
  <si>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</si>
  <si>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</si>
  <si>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</si>
  <si>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</si>
  <si>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</si>
  <si>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</si>
  <si>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</si>
  <si>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</si>
  <si>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</si>
  <si>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</si>
  <si>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</si>
  <si>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</si>
  <si>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</si>
  <si>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</si>
  <si>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</si>
  <si>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</si>
  <si>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</si>
  <si>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</si>
  <si>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</si>
  <si>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</si>
  <si>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</si>
  <si>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</si>
  <si>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</si>
  <si>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</si>
  <si>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</si>
  <si>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</si>
  <si>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</si>
  <si>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</si>
  <si>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</si>
  <si>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</si>
  <si>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</si>
  <si>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</si>
  <si>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</si>
  <si>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</si>
  <si>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</si>
  <si>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</si>
  <si>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</si>
  <si>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</si>
  <si>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</si>
  <si>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</si>
  <si>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</si>
  <si>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</si>
  <si>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</si>
  <si>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</si>
  <si>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</si>
  <si>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</si>
  <si>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</si>
  <si>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</si>
  <si>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</si>
  <si>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</si>
  <si>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</si>
  <si>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</si>
  <si>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</si>
  <si>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</si>
  <si>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</si>
  <si>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</si>
  <si>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</si>
  <si>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</si>
  <si>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</si>
  <si>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</si>
  <si>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</si>
  <si>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</si>
  <si>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</si>
  <si>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</si>
  <si>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</si>
  <si>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</si>
  <si>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</si>
  <si>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</si>
  <si>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</si>
  <si>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</si>
  <si>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</si>
  <si>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</si>
  <si>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</si>
  <si>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</si>
  <si>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</si>
  <si>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</si>
  <si>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</si>
  <si>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</si>
  <si>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</si>
  <si>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</si>
  <si>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</si>
  <si>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</si>
  <si>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</si>
  <si>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</si>
  <si>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</si>
  <si>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</si>
  <si>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</si>
  <si>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</si>
  <si>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</si>
  <si>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</si>
  <si>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</si>
  <si>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</si>
  <si>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</si>
  <si>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</si>
  <si>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</si>
  <si>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</si>
  <si>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</si>
  <si>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</si>
  <si>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</si>
  <si>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</si>
  <si>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</si>
  <si>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</si>
  <si>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</si>
  <si>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</si>
  <si>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</si>
  <si>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</si>
  <si>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</si>
  <si>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</si>
  <si>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</si>
  <si>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</si>
  <si>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</si>
  <si>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</si>
  <si>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</si>
  <si>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</si>
  <si>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</si>
  <si>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</si>
  <si>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</si>
  <si>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</si>
  <si>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</si>
  <si>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</si>
  <si>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</si>
  <si>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</si>
  <si>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</si>
  <si>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</si>
  <si>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</si>
  <si>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</si>
  <si>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</si>
  <si>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</si>
  <si>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</si>
  <si>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</si>
  <si>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</si>
  <si>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</si>
  <si>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</si>
  <si>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</si>
  <si>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</si>
  <si>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</si>
  <si>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</si>
  <si>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</si>
  <si>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</si>
  <si>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</si>
  <si>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</si>
  <si>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</si>
  <si>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</si>
  <si>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</si>
  <si>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</si>
  <si>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</si>
  <si>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</si>
  <si>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</si>
  <si>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</si>
  <si>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</si>
  <si>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</si>
  <si>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</si>
  <si>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</si>
  <si>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</si>
  <si>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</si>
  <si>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</si>
  <si>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</si>
  <si>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</si>
  <si>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</si>
  <si>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</si>
  <si>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</si>
  <si>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</si>
  <si>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</si>
  <si>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</si>
  <si>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</si>
  <si>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</si>
  <si>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</si>
  <si>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</si>
  <si>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</si>
  <si>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</si>
  <si>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</si>
  <si>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</si>
  <si>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</si>
  <si>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</si>
  <si>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</si>
  <si>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</si>
  <si>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</si>
  <si>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</si>
  <si>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</si>
  <si>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</si>
  <si>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</si>
  <si>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</si>
  <si>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</si>
  <si>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</si>
  <si>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</si>
  <si>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</si>
  <si>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</si>
  <si>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</si>
  <si>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</si>
  <si>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</si>
  <si>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</si>
  <si>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</si>
  <si>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</si>
  <si>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</si>
  <si>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</si>
  <si>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</si>
  <si>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</si>
  <si>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</si>
  <si>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</si>
  <si>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</si>
  <si>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</si>
  <si>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</si>
  <si>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</si>
  <si>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</si>
  <si>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</si>
  <si>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</si>
  <si>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</si>
  <si>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</si>
  <si>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</si>
  <si>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</si>
  <si>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</si>
  <si>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</si>
  <si>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</si>
  <si>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</si>
  <si>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</si>
  <si>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</si>
  <si>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</si>
  <si>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</si>
  <si>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</si>
  <si>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</si>
  <si>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</si>
  <si>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</si>
  <si>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</si>
  <si>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</si>
  <si>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</si>
  <si>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</si>
  <si>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</si>
  <si>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</si>
  <si>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</si>
  <si>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</si>
  <si>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</si>
  <si>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</si>
  <si>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</si>
  <si>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</si>
  <si>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</si>
  <si>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</si>
  <si>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</si>
  <si>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</si>
  <si>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</si>
  <si>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</si>
  <si>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</si>
  <si>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</si>
  <si>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</si>
  <si>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</si>
  <si>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</si>
  <si>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</si>
  <si>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</si>
  <si>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</si>
  <si>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</si>
  <si>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</si>
  <si>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</si>
  <si>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</si>
  <si>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</si>
  <si>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</si>
  <si>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</si>
  <si>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</si>
  <si>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</si>
  <si>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</si>
  <si>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</si>
  <si>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</si>
  <si>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</si>
  <si>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</si>
  <si>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</si>
  <si>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</si>
  <si>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</si>
  <si>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</si>
  <si>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</si>
  <si>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</si>
  <si>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</si>
  <si>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</si>
  <si>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</si>
  <si>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</si>
  <si>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</si>
  <si>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</si>
  <si>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</si>
  <si>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</si>
  <si>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</si>
  <si>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</si>
  <si>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</si>
  <si>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</si>
  <si>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</si>
  <si>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</si>
  <si>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</si>
  <si>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</si>
  <si>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</si>
  <si>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</si>
  <si>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</si>
  <si>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</si>
  <si>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</si>
  <si>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</si>
  <si>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</si>
  <si>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</si>
  <si>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</si>
  <si>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</si>
  <si>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</si>
  <si>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</si>
  <si>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</si>
  <si>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</si>
  <si>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</si>
  <si>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</si>
  <si>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</si>
  <si>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</si>
  <si>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</si>
  <si>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</si>
  <si>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</si>
  <si>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</si>
  <si>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</si>
  <si>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</si>
  <si>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</si>
  <si>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</si>
  <si>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</si>
  <si>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</si>
  <si>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</si>
  <si>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</si>
  <si>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</si>
  <si>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</si>
  <si>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</si>
  <si>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</si>
  <si>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</si>
  <si>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</si>
  <si>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</si>
  <si>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</si>
  <si>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</si>
  <si>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</si>
  <si>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</si>
  <si>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</si>
  <si>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</si>
  <si>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</si>
  <si>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</si>
  <si>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</si>
  <si>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</si>
  <si>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</si>
  <si>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</si>
  <si>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</si>
  <si>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</si>
  <si>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</si>
  <si>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</si>
  <si>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</si>
  <si>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</si>
  <si>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</si>
  <si>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</si>
  <si>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</si>
  <si>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</si>
  <si>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</si>
  <si>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</si>
  <si>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</si>
  <si>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</si>
  <si>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</si>
  <si>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</si>
  <si>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</si>
  <si>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</si>
  <si>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</si>
  <si>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</si>
  <si>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</si>
  <si>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</si>
  <si>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</si>
  <si>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</si>
  <si>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</si>
  <si>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</si>
  <si>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</si>
  <si>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</si>
  <si>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</si>
  <si>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</si>
  <si>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</si>
  <si>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</si>
  <si>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</si>
  <si>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</si>
  <si>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</si>
  <si>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</si>
  <si>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</si>
  <si>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</si>
  <si>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</si>
  <si>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</si>
  <si>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</si>
  <si>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</si>
  <si>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</si>
  <si>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</si>
  <si>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</si>
  <si>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</si>
  <si>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</si>
  <si>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</si>
  <si>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</si>
  <si>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</si>
  <si>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</si>
  <si>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</si>
  <si>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</si>
  <si>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</si>
  <si>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</si>
  <si>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</si>
  <si>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</si>
  <si>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</si>
  <si>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</si>
  <si>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</si>
  <si>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</si>
  <si>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</si>
  <si>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</si>
  <si>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</si>
  <si>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</si>
  <si>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</si>
  <si>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</si>
  <si>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</si>
  <si>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</si>
  <si>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</si>
  <si>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</si>
  <si>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</si>
  <si>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</si>
  <si>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</si>
  <si>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</si>
  <si>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</si>
  <si>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</si>
  <si>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</si>
  <si>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</si>
  <si>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</si>
  <si>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</si>
  <si>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</si>
  <si>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</si>
  <si>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</si>
  <si>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</si>
  <si>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</si>
  <si>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</si>
  <si>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</si>
  <si>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</si>
  <si>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</si>
  <si>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</si>
  <si>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</si>
  <si>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</si>
  <si>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</si>
  <si>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</si>
  <si>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</si>
  <si>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</si>
  <si>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</si>
  <si>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</si>
  <si>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</si>
  <si>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</si>
  <si>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</si>
  <si>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</si>
  <si>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</si>
  <si>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</si>
  <si>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</si>
  <si>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</si>
  <si>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</si>
  <si>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</si>
  <si>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</si>
  <si>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</si>
  <si>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</si>
  <si>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</si>
  <si>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</si>
  <si>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</si>
  <si>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</si>
  <si>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</si>
  <si>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</si>
  <si>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</si>
  <si>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</si>
  <si>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</si>
  <si>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</si>
  <si>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</si>
  <si>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</si>
  <si>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</si>
  <si>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</si>
  <si>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</si>
  <si>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</si>
  <si>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</si>
  <si>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</si>
  <si>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</si>
  <si>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</si>
  <si>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</si>
  <si>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</si>
  <si>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</si>
  <si>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</si>
  <si>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</si>
  <si>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</si>
  <si>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</si>
  <si>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</si>
  <si>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</si>
  <si>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</si>
  <si>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</si>
  <si>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</si>
  <si>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</si>
  <si>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</si>
  <si>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</si>
  <si>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</si>
  <si>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</si>
  <si>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</si>
  <si>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</si>
  <si>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</si>
  <si>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</si>
  <si>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</si>
  <si>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</si>
  <si>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</si>
  <si>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</si>
  <si>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</si>
  <si>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</si>
  <si>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</si>
  <si>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</si>
  <si>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</si>
  <si>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</si>
  <si>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</si>
  <si>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</si>
  <si>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</si>
  <si>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</si>
  <si>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</si>
  <si>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</si>
  <si>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</si>
  <si>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</si>
  <si>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</si>
  <si>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</si>
  <si>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</si>
  <si>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</si>
  <si>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</si>
  <si>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</si>
  <si>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</si>
  <si>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</si>
  <si>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</si>
  <si>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</si>
  <si>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</si>
  <si>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</si>
  <si>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</si>
  <si>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</si>
  <si>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</si>
  <si>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</si>
  <si>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</si>
  <si>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</si>
  <si>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</si>
  <si>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</si>
  <si>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</si>
  <si>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</si>
  <si>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</si>
  <si>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</si>
  <si>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</si>
  <si>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</si>
  <si>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</si>
  <si>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</si>
  <si>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</si>
  <si>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</si>
  <si>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</si>
  <si>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</si>
  <si>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</si>
  <si>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</si>
  <si>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</si>
  <si>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</si>
  <si>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</si>
  <si>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</si>
  <si>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</si>
  <si>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</si>
  <si>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</si>
  <si>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</si>
  <si>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</si>
  <si>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</si>
  <si>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</si>
  <si>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</si>
  <si>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</si>
  <si>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</si>
  <si>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</si>
  <si>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</si>
  <si>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</si>
  <si>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</si>
  <si>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</si>
  <si>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</si>
  <si>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</si>
  <si>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</si>
  <si>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</si>
  <si>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</si>
  <si>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</si>
  <si>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</si>
  <si>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</si>
  <si>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</si>
  <si>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</si>
  <si>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</si>
  <si>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</si>
  <si>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</si>
  <si>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</si>
  <si>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</si>
  <si>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</si>
  <si>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</si>
  <si>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</si>
  <si>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</si>
  <si>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</si>
  <si>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</si>
  <si>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</si>
  <si>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</si>
  <si>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</si>
  <si>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</si>
  <si>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</si>
  <si>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</si>
  <si>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</si>
  <si>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</si>
  <si>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</si>
  <si>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</si>
  <si>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</si>
  <si>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</si>
  <si>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</si>
  <si>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</si>
  <si>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</si>
  <si>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</si>
  <si>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</si>
  <si>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</si>
  <si>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</si>
  <si>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</si>
  <si>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</si>
  <si>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</si>
  <si>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</si>
  <si>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</si>
  <si>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</si>
  <si>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</si>
  <si>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</si>
  <si>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</si>
  <si>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</si>
  <si>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</si>
  <si>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</si>
  <si>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</si>
  <si>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</si>
  <si>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</si>
  <si>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</si>
  <si>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</si>
  <si>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</si>
  <si>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</si>
  <si>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</si>
  <si>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</si>
  <si>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</si>
  <si>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</si>
  <si>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</si>
  <si>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</si>
  <si>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</si>
  <si>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</si>
  <si>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</si>
  <si>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</si>
  <si>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</si>
  <si>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</si>
  <si>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</si>
  <si>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</si>
  <si>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</si>
  <si>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</si>
  <si>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</si>
  <si>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</si>
  <si>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</si>
  <si>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</si>
  <si>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</si>
  <si>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</si>
  <si>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</si>
  <si>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</si>
  <si>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</si>
  <si>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</si>
  <si>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</si>
  <si>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</si>
  <si>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</si>
  <si>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</si>
  <si>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</si>
  <si>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</si>
  <si>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</si>
  <si>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</si>
  <si>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</si>
  <si>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</si>
  <si>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</si>
  <si>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</si>
  <si>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</si>
  <si>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</si>
  <si>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</si>
  <si>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</si>
  <si>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</si>
  <si>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</si>
  <si>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</si>
  <si>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</si>
  <si>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</si>
  <si>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</si>
  <si>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</si>
  <si>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</si>
  <si>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</si>
  <si>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</si>
  <si>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</si>
  <si>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</si>
  <si>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</si>
  <si>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</si>
  <si>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</si>
  <si>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</si>
  <si>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</si>
  <si>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</si>
  <si>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</si>
  <si>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</si>
  <si>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</si>
  <si>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</si>
  <si>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</si>
  <si>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</si>
  <si>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</si>
  <si>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</si>
  <si>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</si>
  <si>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</si>
  <si>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</si>
  <si>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</si>
  <si>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</si>
  <si>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</si>
  <si>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</si>
  <si>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</si>
  <si>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</si>
  <si>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</si>
  <si>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</si>
  <si>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</si>
  <si>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</si>
  <si>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</si>
  <si>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</si>
  <si>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</si>
  <si>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</si>
  <si>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</si>
  <si>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</si>
  <si>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</si>
  <si>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</si>
  <si>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</si>
  <si>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</si>
  <si>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</si>
  <si>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</si>
  <si>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</si>
  <si>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</si>
  <si>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</si>
  <si>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</si>
  <si>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</si>
  <si>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</si>
  <si>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</si>
  <si>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</si>
  <si>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</si>
  <si>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</si>
  <si>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</si>
  <si>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</si>
  <si>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</si>
  <si>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</si>
  <si>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</si>
  <si>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</si>
  <si>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</si>
  <si>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</si>
  <si>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</si>
  <si>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</si>
  <si>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</si>
  <si>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</si>
  <si>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</si>
  <si>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</si>
  <si>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</si>
  <si>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</si>
  <si>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</si>
  <si>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</si>
  <si>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</si>
  <si>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</si>
  <si>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</si>
  <si>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</si>
  <si>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</si>
  <si>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</si>
  <si>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</si>
  <si>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</si>
  <si>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</si>
  <si>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</si>
  <si>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</si>
  <si>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</si>
  <si>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</si>
  <si>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</si>
  <si>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</si>
  <si>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</si>
  <si>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</si>
  <si>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</si>
  <si>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</si>
  <si>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</si>
  <si>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</si>
  <si>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</si>
  <si>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</si>
  <si>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</si>
  <si>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</si>
  <si>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</si>
  <si>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</si>
  <si>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</si>
  <si>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</si>
  <si>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</si>
  <si>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</si>
  <si>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</si>
  <si>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</si>
  <si>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</si>
  <si>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</si>
  <si>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</si>
  <si>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</si>
  <si>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</si>
  <si>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</si>
  <si>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</si>
  <si>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</si>
  <si>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</si>
  <si>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</si>
  <si>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</si>
  <si>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</si>
  <si>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</si>
  <si>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</si>
  <si>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</si>
  <si>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</si>
  <si>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</si>
  <si>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</si>
  <si>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</si>
  <si>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</si>
  <si>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</si>
  <si>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</si>
  <si>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</si>
  <si>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</si>
  <si>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</si>
  <si>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</si>
  <si>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</si>
  <si>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</si>
  <si>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</si>
  <si>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</si>
  <si>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</si>
  <si>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</si>
  <si>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</si>
  <si>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</si>
  <si>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</si>
  <si>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</si>
  <si>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</si>
  <si>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</si>
  <si>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</si>
  <si>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</si>
  <si>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</si>
  <si>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</si>
  <si>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</si>
  <si>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</si>
  <si>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</si>
  <si>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</si>
  <si>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</si>
  <si>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</si>
  <si>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</si>
  <si>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</si>
  <si>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</si>
  <si>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</si>
  <si>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</si>
  <si>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</si>
  <si>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</si>
  <si>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</si>
  <si>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</si>
  <si>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</si>
  <si>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</si>
  <si>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</si>
  <si>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</si>
  <si>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</si>
  <si>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</si>
  <si>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</si>
  <si>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</si>
  <si>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</si>
  <si>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</si>
  <si>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</si>
  <si>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</si>
  <si>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</si>
  <si>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</si>
  <si>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</si>
  <si>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</si>
  <si>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</si>
  <si>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</si>
  <si>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</si>
  <si>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</si>
  <si>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</si>
  <si>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</si>
  <si>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</si>
  <si>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</si>
  <si>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</si>
  <si>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</si>
  <si>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</si>
  <si>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</si>
  <si>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</si>
  <si>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</si>
  <si>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</si>
  <si>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</si>
  <si>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</si>
  <si>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</si>
  <si>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</si>
  <si>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</si>
  <si>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</si>
  <si>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</si>
  <si>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</si>
  <si>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</si>
  <si>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</si>
  <si>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</si>
  <si>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</si>
  <si>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</si>
  <si>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</si>
  <si>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</si>
  <si>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</si>
  <si>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</si>
  <si>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</si>
  <si>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</si>
  <si>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</si>
  <si>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</si>
  <si>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</si>
  <si>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</si>
  <si>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</si>
  <si>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</si>
  <si>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</si>
  <si>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</si>
  <si>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</si>
  <si>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</si>
  <si>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</si>
  <si>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</si>
  <si>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</si>
  <si>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</si>
  <si>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</si>
  <si>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</si>
  <si>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</si>
  <si>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</si>
  <si>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</si>
  <si>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</si>
  <si>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</si>
  <si>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</si>
  <si>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</si>
  <si>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</si>
  <si>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</si>
  <si>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</si>
  <si>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</si>
  <si>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</si>
  <si>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</si>
  <si>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</si>
  <si>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</si>
  <si>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</si>
  <si>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</si>
  <si>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</si>
  <si>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</si>
  <si>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</si>
  <si>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</si>
  <si>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</si>
  <si>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</si>
  <si>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</si>
  <si>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</si>
  <si>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</si>
  <si>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</si>
  <si>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</si>
  <si>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</si>
  <si>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</si>
  <si>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</si>
  <si>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</si>
  <si>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</si>
  <si>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</si>
  <si>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</si>
  <si>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</si>
  <si>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</si>
  <si>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</si>
  <si>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</si>
  <si>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</si>
  <si>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</si>
  <si>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</si>
  <si>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</si>
  <si>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</si>
  <si>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</si>
  <si>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</si>
  <si>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</si>
  <si>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</si>
  <si>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</si>
  <si>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</si>
  <si>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</si>
  <si>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</si>
  <si>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</si>
  <si>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</si>
  <si>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</si>
  <si>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</si>
  <si>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</si>
  <si>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</si>
  <si>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</si>
  <si>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</si>
  <si>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</si>
  <si>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</si>
  <si>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</si>
  <si>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</si>
  <si>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</si>
  <si>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</si>
  <si>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</si>
  <si>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</si>
  <si>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</si>
  <si>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</si>
  <si>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</si>
  <si>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</si>
  <si>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</si>
  <si>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</si>
  <si>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</si>
  <si>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</si>
  <si>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</si>
  <si>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</si>
  <si>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</si>
  <si>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</si>
  <si>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</si>
  <si>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</si>
  <si>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</si>
  <si>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</si>
  <si>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</si>
  <si>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</si>
  <si>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</si>
  <si>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</si>
  <si>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</si>
  <si>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</si>
  <si>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</si>
  <si>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</si>
  <si>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</si>
  <si>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</si>
  <si>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</si>
  <si>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</si>
  <si>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</si>
  <si>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</si>
  <si>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</si>
  <si>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</si>
  <si>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</si>
  <si>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</si>
  <si>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</si>
  <si>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</si>
  <si>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</si>
  <si>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</si>
  <si>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</si>
  <si>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</si>
  <si>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</si>
  <si>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</si>
  <si>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</si>
  <si>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</si>
  <si>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</si>
  <si>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</si>
  <si>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</si>
  <si>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</si>
  <si>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</si>
  <si>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</si>
  <si>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</si>
  <si>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</si>
  <si>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</si>
  <si>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</si>
  <si>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</si>
  <si>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</si>
  <si>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</si>
  <si>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</si>
  <si>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</si>
  <si>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</si>
  <si>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</si>
  <si>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</si>
  <si>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</si>
  <si>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</si>
  <si>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</si>
  <si>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</si>
  <si>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</si>
  <si>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</si>
  <si>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</si>
  <si>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</si>
  <si>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</si>
  <si>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</si>
  <si>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</si>
  <si>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</si>
  <si>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</si>
  <si>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</si>
  <si>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</si>
  <si>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</si>
  <si>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</si>
  <si>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</si>
  <si>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</si>
  <si>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</si>
  <si>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</si>
  <si>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</si>
  <si>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</si>
  <si>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</si>
  <si>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</si>
  <si>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</si>
  <si>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</si>
  <si>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</si>
  <si>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</si>
  <si>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</si>
  <si>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</si>
  <si>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</si>
  <si>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</si>
  <si>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</si>
  <si>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</si>
  <si>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</si>
  <si>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</si>
  <si>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</si>
  <si>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</si>
  <si>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</si>
  <si>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</si>
  <si>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</si>
  <si>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</si>
  <si>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</si>
  <si>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</si>
  <si>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</si>
  <si>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</si>
  <si>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</si>
  <si>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</si>
  <si>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</si>
  <si>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</si>
  <si>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</si>
  <si>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</si>
  <si>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</si>
  <si>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</si>
  <si>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</si>
  <si>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</si>
  <si>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</si>
  <si>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</si>
  <si>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</si>
  <si>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</si>
  <si>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</si>
  <si>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</si>
  <si>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</si>
  <si>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</si>
  <si>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</si>
  <si>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</si>
  <si>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</si>
  <si>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</si>
  <si>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</si>
  <si>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</si>
  <si>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</si>
  <si>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</si>
  <si>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</si>
  <si>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</si>
  <si>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</si>
  <si>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</si>
  <si>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</si>
  <si>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</si>
  <si>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</si>
  <si>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</si>
  <si>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</si>
  <si>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</si>
  <si>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</si>
  <si>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</si>
  <si>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</si>
  <si>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</si>
  <si>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</si>
  <si>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</si>
  <si>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</si>
  <si>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</si>
  <si>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</si>
  <si>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</si>
  <si>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</si>
  <si>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</si>
  <si>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</si>
  <si>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</si>
  <si>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</si>
  <si>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</si>
  <si>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</si>
  <si>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</si>
  <si>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</si>
  <si>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</si>
  <si>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</si>
  <si>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</si>
  <si>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</si>
  <si>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</si>
  <si>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</si>
  <si>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</si>
  <si>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</si>
  <si>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</si>
  <si>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</si>
  <si>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</si>
  <si>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</si>
  <si>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</si>
  <si>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</si>
  <si>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</si>
  <si>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</si>
  <si>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</si>
  <si>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</si>
  <si>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</si>
  <si>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</si>
  <si>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</si>
  <si>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</si>
  <si>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</si>
  <si>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</si>
  <si>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</si>
  <si>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</si>
  <si>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</si>
  <si>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</si>
  <si>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</si>
  <si>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</si>
  <si>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</si>
  <si>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</si>
  <si>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</si>
  <si>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</si>
  <si>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</si>
  <si>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</si>
  <si>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</si>
  <si>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</si>
  <si>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</si>
  <si>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</si>
  <si>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</si>
  <si>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</si>
  <si>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</si>
  <si>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</si>
  <si>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</si>
  <si>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</si>
  <si>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</si>
  <si>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</si>
  <si>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</si>
  <si>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</si>
  <si>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</si>
  <si>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</si>
  <si>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</si>
  <si>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</si>
  <si>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</si>
  <si>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</si>
  <si>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</si>
  <si>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</si>
  <si>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</si>
  <si>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</si>
  <si>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</si>
  <si>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</si>
  <si>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</si>
  <si>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</si>
  <si>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</si>
  <si>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</si>
  <si>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</si>
  <si>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</si>
  <si>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</si>
  <si>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</si>
  <si>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</si>
  <si>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</si>
  <si>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</si>
  <si>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</si>
  <si>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</si>
  <si>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</si>
  <si>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</si>
  <si>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</si>
  <si>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</si>
  <si>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</si>
  <si>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</si>
  <si>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</si>
  <si>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</si>
  <si>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</si>
  <si>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</si>
  <si>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</si>
  <si>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</si>
  <si>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</si>
  <si>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</si>
  <si>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</si>
  <si>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</si>
  <si>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</si>
  <si>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</si>
  <si>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</si>
  <si>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</si>
  <si>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</si>
  <si>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</si>
  <si>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</si>
  <si>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</si>
  <si>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</si>
  <si>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</si>
  <si>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</si>
  <si>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</si>
  <si>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</si>
  <si>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</si>
  <si>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</si>
  <si>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</si>
  <si>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</si>
  <si>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</si>
  <si>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</si>
  <si>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</si>
  <si>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</si>
  <si>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</si>
  <si>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</si>
  <si>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</si>
  <si>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</si>
  <si>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</si>
  <si>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</si>
  <si>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</si>
  <si>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</si>
  <si>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</si>
  <si>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</si>
  <si>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</si>
  <si>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</si>
  <si>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</si>
  <si>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</si>
  <si>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</si>
  <si>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</si>
  <si>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</si>
  <si>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</si>
  <si>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</si>
  <si>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</si>
  <si>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</si>
  <si>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</si>
  <si>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</si>
  <si>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</si>
  <si>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</si>
  <si>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</si>
  <si>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</si>
  <si>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</si>
  <si>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</si>
  <si>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</si>
  <si>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</si>
  <si>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</si>
  <si>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</si>
  <si>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</si>
  <si>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</si>
  <si>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</si>
  <si>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</si>
  <si>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</si>
  <si>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</si>
  <si>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</si>
  <si>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</si>
  <si>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</si>
  <si>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</si>
  <si>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</si>
  <si>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</si>
  <si>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</si>
  <si>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</si>
  <si>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</si>
  <si>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</si>
  <si>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</si>
  <si>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</si>
  <si>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</si>
  <si>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</si>
  <si>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</si>
  <si>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</si>
  <si>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</si>
  <si>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</si>
  <si>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</si>
  <si>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</si>
  <si>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</si>
  <si>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</si>
  <si>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</si>
  <si>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</si>
  <si>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</si>
  <si>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</si>
  <si>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</si>
  <si>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</si>
  <si>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</si>
  <si>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</si>
  <si>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</si>
  <si>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</si>
  <si>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</si>
  <si>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</si>
  <si>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</si>
  <si>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</si>
  <si>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</si>
  <si>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</si>
  <si>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</si>
  <si>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</si>
  <si>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</si>
  <si>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</si>
  <si>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</si>
  <si>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</si>
  <si>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</si>
  <si>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</si>
  <si>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</si>
  <si>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</si>
  <si>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</si>
  <si>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</si>
  <si>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</si>
  <si>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</si>
  <si>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</si>
  <si>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</si>
  <si>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</si>
  <si>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</si>
  <si>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</si>
  <si>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</si>
  <si>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</si>
  <si>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</si>
  <si>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</si>
  <si>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</si>
  <si>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</si>
  <si>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</si>
  <si>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</si>
  <si>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</si>
  <si>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</si>
  <si>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</si>
  <si>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</si>
  <si>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</si>
  <si>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</si>
  <si>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</si>
  <si>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</si>
  <si>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</si>
  <si>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</si>
  <si>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</si>
  <si>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</si>
  <si>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</si>
  <si>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</si>
  <si>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</si>
  <si>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</si>
  <si>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</si>
  <si>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</si>
  <si>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</si>
  <si>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</si>
  <si>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</si>
  <si>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</si>
  <si>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</si>
  <si>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</si>
  <si>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</si>
  <si>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</si>
  <si>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</si>
  <si>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</si>
  <si>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</si>
  <si>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</si>
  <si>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</si>
  <si>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</si>
  <si>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</si>
  <si>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</si>
  <si>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</si>
  <si>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</si>
  <si>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</si>
  <si>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</si>
  <si>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</si>
  <si>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</si>
  <si>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</si>
  <si>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</si>
  <si>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</si>
  <si>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</si>
  <si>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</si>
  <si>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</si>
  <si>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</si>
  <si>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</si>
  <si>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</si>
  <si>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</si>
  <si>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</si>
  <si>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</si>
  <si>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</si>
  <si>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</si>
  <si>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</si>
  <si>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</si>
  <si>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</si>
  <si>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</si>
  <si>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</si>
  <si>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</si>
  <si>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</si>
  <si>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</si>
  <si>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</si>
  <si>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</si>
  <si>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</si>
  <si>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</si>
  <si>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</si>
  <si>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</si>
  <si>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</si>
  <si>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</si>
  <si>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</si>
  <si>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</si>
  <si>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</si>
  <si>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</si>
  <si>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</si>
  <si>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</si>
  <si>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</si>
  <si>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</si>
  <si>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</si>
  <si>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</si>
  <si>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</si>
  <si>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</si>
  <si>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</si>
  <si>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</si>
  <si>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</si>
  <si>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</si>
  <si>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</si>
  <si>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</si>
  <si>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</si>
  <si>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</si>
  <si>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</si>
  <si>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</si>
  <si>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</si>
  <si>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</si>
  <si>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</si>
  <si>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</si>
  <si>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</si>
  <si>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</si>
  <si>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</si>
  <si>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</si>
  <si>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</si>
  <si>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</si>
  <si>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</si>
  <si>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</si>
  <si>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</si>
  <si>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</si>
  <si>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</si>
  <si>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</si>
  <si>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</si>
  <si>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</si>
  <si>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</si>
  <si>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</si>
  <si>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</si>
  <si>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</si>
  <si>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</si>
  <si>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</si>
  <si>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</si>
  <si>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</si>
  <si>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</si>
  <si>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</si>
  <si>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</si>
  <si>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</si>
  <si>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</si>
  <si>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</si>
  <si>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</si>
  <si>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</si>
  <si>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</si>
  <si>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</si>
  <si>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</si>
  <si>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</si>
  <si>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</si>
  <si>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</si>
  <si>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</si>
  <si>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</si>
  <si>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</si>
  <si>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</si>
  <si>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</si>
  <si>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</si>
  <si>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</si>
  <si>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</si>
  <si>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</si>
  <si>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</si>
  <si>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</si>
  <si>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</si>
  <si>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</si>
  <si>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</si>
  <si>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</si>
  <si>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</si>
  <si>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</si>
  <si>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</si>
  <si>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</si>
  <si>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</si>
  <si>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</si>
  <si>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</si>
  <si>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</si>
  <si>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</si>
  <si>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</si>
  <si>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</si>
  <si>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</si>
  <si>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</si>
  <si>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</si>
  <si>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</si>
  <si>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</si>
  <si>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</si>
  <si>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</si>
  <si>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</si>
  <si>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</si>
  <si>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</si>
  <si>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</si>
  <si>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</si>
  <si>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</si>
  <si>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</si>
  <si>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</si>
  <si>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</si>
  <si>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</si>
  <si>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</si>
  <si>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</si>
  <si>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</si>
  <si>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</si>
  <si>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</si>
  <si>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</si>
  <si>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</si>
  <si>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</si>
  <si>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</si>
  <si>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</si>
  <si>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</si>
  <si>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</si>
  <si>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</si>
  <si>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</si>
  <si>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</si>
  <si>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</si>
  <si>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</si>
  <si>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</si>
  <si>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</si>
  <si>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</si>
  <si>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</si>
  <si>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</si>
  <si>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</si>
  <si>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</si>
  <si>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</si>
  <si>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</si>
  <si>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</si>
  <si>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</si>
  <si>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</si>
  <si>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</si>
  <si>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</si>
  <si>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</si>
  <si>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</si>
  <si>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</si>
  <si>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</si>
  <si>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</si>
  <si>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</si>
  <si>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</si>
  <si>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</si>
  <si>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</si>
  <si>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</si>
  <si>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</si>
  <si>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</si>
  <si>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</si>
  <si>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</si>
  <si>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</si>
  <si>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</si>
  <si>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</si>
  <si>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</si>
  <si>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</si>
  <si>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</si>
  <si>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</si>
  <si>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</si>
  <si>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</si>
  <si>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</si>
  <si>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</si>
  <si>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</si>
  <si>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</si>
  <si>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</si>
  <si>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</si>
  <si>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</si>
  <si>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</si>
  <si>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</si>
  <si>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</si>
  <si>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</si>
  <si>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</si>
  <si>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</si>
  <si>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</si>
  <si>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</si>
  <si>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</si>
  <si>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</si>
  <si>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</si>
  <si>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</si>
  <si>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</si>
  <si>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</si>
  <si>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</si>
  <si>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</si>
  <si>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</si>
  <si>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</si>
  <si>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</si>
  <si>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</si>
  <si>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</si>
  <si>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</si>
  <si>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</si>
  <si>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</si>
  <si>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</si>
  <si>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</si>
  <si>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</si>
  <si>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</si>
  <si>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</si>
  <si>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</si>
  <si>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</si>
  <si>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</si>
  <si>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</si>
  <si>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</si>
  <si>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</si>
  <si>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</si>
  <si>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</si>
  <si>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</si>
  <si>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</si>
  <si>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</si>
  <si>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</si>
  <si>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</si>
  <si>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</si>
  <si>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</si>
  <si>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</si>
  <si>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</si>
  <si>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</si>
  <si>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</si>
  <si>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</si>
  <si>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</si>
  <si>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</si>
  <si>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</si>
  <si>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</si>
  <si>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</si>
  <si>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</si>
  <si>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</si>
  <si>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</si>
  <si>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</si>
  <si>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</si>
  <si>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</si>
  <si>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</si>
  <si>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</si>
  <si>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</si>
  <si>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</si>
  <si>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</si>
  <si>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</si>
  <si>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</si>
  <si>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</si>
  <si>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</si>
  <si>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</si>
  <si>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</si>
  <si>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</si>
  <si>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</si>
  <si>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</si>
  <si>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</si>
  <si>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</si>
  <si>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</si>
  <si>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</si>
  <si>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</si>
  <si>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</si>
  <si>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</si>
  <si>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</si>
  <si>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</si>
  <si>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</si>
  <si>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</si>
  <si>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</si>
  <si>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</si>
  <si>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</si>
  <si>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</si>
  <si>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</si>
  <si>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</si>
  <si>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</si>
  <si>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</si>
  <si>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</si>
  <si>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</si>
  <si>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</si>
  <si>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</si>
  <si>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</si>
  <si>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</si>
  <si>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</si>
  <si>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</si>
  <si>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</si>
  <si>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</si>
  <si>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</si>
  <si>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</si>
  <si>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</si>
  <si>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</si>
  <si>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</si>
  <si>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</si>
  <si>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</si>
  <si>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</si>
  <si>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</si>
  <si>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</si>
  <si>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</si>
  <si>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</si>
  <si>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</si>
  <si>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</si>
  <si>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</si>
  <si>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</si>
  <si>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</si>
  <si>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</si>
  <si>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</si>
  <si>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</si>
  <si>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</si>
  <si>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</si>
  <si>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</si>
  <si>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</si>
  <si>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</si>
  <si>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</si>
  <si>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</si>
  <si>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</si>
  <si>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</si>
  <si>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</si>
  <si>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</si>
  <si>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</si>
  <si>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</si>
  <si>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</si>
  <si>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</si>
  <si>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</si>
  <si>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</si>
  <si>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</si>
  <si>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</si>
  <si>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</si>
  <si>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</si>
  <si>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</si>
  <si>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</si>
  <si>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</si>
  <si>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</si>
  <si>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</si>
  <si>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</si>
  <si>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</si>
  <si>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</si>
  <si>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</si>
  <si>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</si>
  <si>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</si>
  <si>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</si>
  <si>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</si>
  <si>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</si>
  <si>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</si>
  <si>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</si>
  <si>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</si>
  <si>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</si>
  <si>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</si>
  <si>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</si>
  <si>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</si>
  <si>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</si>
  <si>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</si>
  <si>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</si>
  <si>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</si>
  <si>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</si>
  <si>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</si>
  <si>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</si>
  <si>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</si>
  <si>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</si>
  <si>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</si>
  <si>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</si>
  <si>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</si>
  <si>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</si>
  <si>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</si>
  <si>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</si>
  <si>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</si>
  <si>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</si>
  <si>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</si>
  <si>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</si>
  <si>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</si>
  <si>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</si>
  <si>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</si>
  <si>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</si>
  <si>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</si>
  <si>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</si>
  <si>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</si>
  <si>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</si>
  <si>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</si>
  <si>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</si>
  <si>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</si>
  <si>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</si>
  <si>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</si>
  <si>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</si>
  <si>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</si>
  <si>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</si>
  <si>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</si>
  <si>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</si>
  <si>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</si>
  <si>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</si>
  <si>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</si>
  <si>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</si>
  <si>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</si>
  <si>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</si>
  <si>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</si>
  <si>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</si>
  <si>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</si>
  <si>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</si>
  <si>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</si>
  <si>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</si>
  <si>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</si>
  <si>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</si>
  <si>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</si>
  <si>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</si>
  <si>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</si>
  <si>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</si>
  <si>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</si>
  <si>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</si>
  <si>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</si>
  <si>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</si>
  <si>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</si>
  <si>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</si>
  <si>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</si>
  <si>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</si>
  <si>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</si>
  <si>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</si>
  <si>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</si>
  <si>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</si>
  <si>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</si>
  <si>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</si>
  <si>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</si>
  <si>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</si>
  <si>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</si>
  <si>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</si>
  <si>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</si>
  <si>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</si>
  <si>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</si>
  <si>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</si>
  <si>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</si>
  <si>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</si>
  <si>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</si>
  <si>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</si>
  <si>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</si>
  <si>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</si>
  <si>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</si>
  <si>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</si>
  <si>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</si>
  <si>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</si>
  <si>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</si>
  <si>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</si>
  <si>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</si>
  <si>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</si>
  <si>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</si>
  <si>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</si>
  <si>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</si>
  <si>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</si>
  <si>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</si>
  <si>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</si>
  <si>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</si>
  <si>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</si>
  <si>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</si>
  <si>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</si>
  <si>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</si>
  <si>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</si>
  <si>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</si>
  <si>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</si>
  <si>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</si>
  <si>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</si>
  <si>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</si>
  <si>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</si>
  <si>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</si>
  <si>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</si>
  <si>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</si>
  <si>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</si>
  <si>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</si>
  <si>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</si>
  <si>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</si>
  <si>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</si>
  <si>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</si>
  <si>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</si>
  <si>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</si>
  <si>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</si>
  <si>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</si>
  <si>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</si>
  <si>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</si>
  <si>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</si>
  <si>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</si>
  <si>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</si>
  <si>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</si>
  <si>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</si>
  <si>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</si>
  <si>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</si>
  <si>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</si>
  <si>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</si>
  <si>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</si>
  <si>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</si>
  <si>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</si>
  <si>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</si>
  <si>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</si>
  <si>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</si>
  <si>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</si>
  <si>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</si>
  <si>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</si>
  <si>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</si>
  <si>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</si>
  <si>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</si>
  <si>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</si>
  <si>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</si>
  <si>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</si>
  <si>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</si>
  <si>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</si>
  <si>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</si>
  <si>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</si>
  <si>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</si>
  <si>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</si>
  <si>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</si>
  <si>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</si>
  <si>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</si>
  <si>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</si>
  <si>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</si>
  <si>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</si>
  <si>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</si>
  <si>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</si>
  <si>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</si>
  <si>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</si>
  <si>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</si>
  <si>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</si>
  <si>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</si>
  <si>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</si>
  <si>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</si>
  <si>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</si>
  <si>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</si>
  <si>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</si>
  <si>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</si>
  <si>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</si>
  <si>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</si>
  <si>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</si>
  <si>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</si>
  <si>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</si>
  <si>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</si>
  <si>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</si>
  <si>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</si>
  <si>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</si>
  <si>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</si>
  <si>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</si>
  <si>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</si>
  <si>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</si>
  <si>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</si>
  <si>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</si>
  <si>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</si>
  <si>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</si>
  <si>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</si>
  <si>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</si>
  <si>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</si>
  <si>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</si>
  <si>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</si>
  <si>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</si>
  <si>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</si>
  <si>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</si>
  <si>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</si>
  <si>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</si>
  <si>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</si>
  <si>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</si>
  <si>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</si>
  <si>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</si>
  <si>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</si>
  <si>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</si>
  <si>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</si>
  <si>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</si>
  <si>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</si>
  <si>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</si>
  <si>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</si>
  <si>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</si>
  <si>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</si>
  <si>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</si>
  <si>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</si>
  <si>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</si>
  <si>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</si>
  <si>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</si>
  <si>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</si>
  <si>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</si>
  <si>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</si>
  <si>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</si>
  <si>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</si>
  <si>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</si>
  <si>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</si>
  <si>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</si>
  <si>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</si>
  <si>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</si>
  <si>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</si>
  <si>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</si>
  <si>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</si>
  <si>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</si>
  <si>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</si>
  <si>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</si>
  <si>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</si>
  <si>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</si>
  <si>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</si>
  <si>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</si>
  <si>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</si>
  <si>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</si>
  <si>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</si>
  <si>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</si>
  <si>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</si>
  <si>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</si>
  <si>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</si>
  <si>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</si>
  <si>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</si>
  <si>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</si>
  <si>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</si>
  <si>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</si>
  <si>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</si>
  <si>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</si>
  <si>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</si>
  <si>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</si>
  <si>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</si>
  <si>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</si>
  <si>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</si>
  <si>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</si>
  <si>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</si>
  <si>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</si>
  <si>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</si>
  <si>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</si>
  <si>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</si>
  <si>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</si>
  <si>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</si>
  <si>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</si>
  <si>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</si>
  <si>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</si>
  <si>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</si>
  <si>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</si>
  <si>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</si>
  <si>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</si>
  <si>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</si>
  <si>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</si>
  <si>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</si>
  <si>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</si>
  <si>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</si>
  <si>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</si>
  <si>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</si>
  <si>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</si>
  <si>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</si>
  <si>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</si>
  <si>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</si>
  <si>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</si>
  <si>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</si>
  <si>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</si>
  <si>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</si>
  <si>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</si>
  <si>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</si>
  <si>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</si>
  <si>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</si>
  <si>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</si>
  <si>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</si>
  <si>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</si>
  <si>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</si>
  <si>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</si>
  <si>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</si>
  <si>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</si>
  <si>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</si>
  <si>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</si>
  <si>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</si>
  <si>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</si>
  <si>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</si>
  <si>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</si>
  <si>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</si>
  <si>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</si>
  <si>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</si>
  <si>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</si>
  <si>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</si>
  <si>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</si>
  <si>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</si>
  <si>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</si>
  <si>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</si>
  <si>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</si>
  <si>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</si>
  <si>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</si>
  <si>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</si>
  <si>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</si>
  <si>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</si>
  <si>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</si>
  <si>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</si>
  <si>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</si>
  <si>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</si>
  <si>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</si>
  <si>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</si>
  <si>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</si>
  <si>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</si>
  <si>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</si>
  <si>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</si>
  <si>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</si>
  <si>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</si>
  <si>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</si>
  <si>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</si>
  <si>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</si>
  <si>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</si>
  <si>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</si>
  <si>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</si>
  <si>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</si>
  <si>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</si>
  <si>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</si>
  <si>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</si>
  <si>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</si>
  <si>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</si>
  <si>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</si>
  <si>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</si>
  <si>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</si>
  <si>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</si>
  <si>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</si>
  <si>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</si>
  <si>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</si>
  <si>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</si>
  <si>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</si>
  <si>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</si>
  <si>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</si>
  <si>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</si>
  <si>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</si>
  <si>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</si>
  <si>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</si>
  <si>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</si>
  <si>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</si>
  <si>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</si>
  <si>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</si>
  <si>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</si>
  <si>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</si>
  <si>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</si>
  <si>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</si>
  <si>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</si>
  <si>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</si>
  <si>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</si>
  <si>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</si>
  <si>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</si>
  <si>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</si>
  <si>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</si>
  <si>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</si>
  <si>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</si>
  <si>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</si>
  <si>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</si>
  <si>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</si>
  <si>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</si>
  <si>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</si>
  <si>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</si>
  <si>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</si>
  <si>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</si>
  <si>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</si>
  <si>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</si>
  <si>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</si>
  <si>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</si>
  <si>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</si>
  <si>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</si>
  <si>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</si>
  <si>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</si>
  <si>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</si>
  <si>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</si>
  <si>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</si>
  <si>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</si>
  <si>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</si>
  <si>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</si>
  <si>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</si>
  <si>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</si>
  <si>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</si>
  <si>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</si>
  <si>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</si>
  <si>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</si>
  <si>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</si>
  <si>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</si>
  <si>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</si>
  <si>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</si>
  <si>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</si>
  <si>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</si>
  <si>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</si>
  <si>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</si>
  <si>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</si>
  <si>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</si>
  <si>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</si>
  <si>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</si>
  <si>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</si>
  <si>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</si>
  <si>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</si>
  <si>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</si>
  <si>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</si>
  <si>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</si>
  <si>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</si>
  <si>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</si>
  <si>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</si>
  <si>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</si>
  <si>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</si>
  <si>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</si>
  <si>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</si>
  <si>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</si>
  <si>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</si>
  <si>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</si>
  <si>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</si>
  <si>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</si>
  <si>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</si>
  <si>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</si>
  <si>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</si>
  <si>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</si>
  <si>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</si>
  <si>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</si>
  <si>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</si>
  <si>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</si>
  <si>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</si>
  <si>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</si>
  <si>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</si>
  <si>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</si>
  <si>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</si>
  <si>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</si>
  <si>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</si>
  <si>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</si>
  <si>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</si>
  <si>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</si>
  <si>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</si>
  <si>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</si>
  <si>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</si>
  <si>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</si>
  <si>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</si>
  <si>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</si>
  <si>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</si>
  <si>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</si>
  <si>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</si>
  <si>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</si>
  <si>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</si>
  <si>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</si>
  <si>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</si>
  <si>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</si>
  <si>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</si>
  <si>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</si>
  <si>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</si>
  <si>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</si>
  <si>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</si>
  <si>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</si>
  <si>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</si>
  <si>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</si>
  <si>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</si>
  <si>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</si>
  <si>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</si>
  <si>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</si>
  <si>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</si>
  <si>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</si>
  <si>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</si>
  <si>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</si>
  <si>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</si>
  <si>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</si>
  <si>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</si>
  <si>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</si>
  <si>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</si>
  <si>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</si>
  <si>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</si>
  <si>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</si>
  <si>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</si>
  <si>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</si>
  <si>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</si>
  <si>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</si>
  <si>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</si>
  <si>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</si>
  <si>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</si>
  <si>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</si>
  <si>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</si>
  <si>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</si>
  <si>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</si>
  <si>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</si>
  <si>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</si>
  <si>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</si>
  <si>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</si>
  <si>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</si>
  <si>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</si>
  <si>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</si>
  <si>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</si>
  <si>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</si>
  <si>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</si>
  <si>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</si>
  <si>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</si>
  <si>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</si>
  <si>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</si>
  <si>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</si>
  <si>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</si>
  <si>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</si>
  <si>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</si>
  <si>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</si>
  <si>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</si>
  <si>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</si>
  <si>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</si>
  <si>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</si>
  <si>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</si>
  <si>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</si>
  <si>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</si>
  <si>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</si>
  <si>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</si>
  <si>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</si>
  <si>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</si>
  <si>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</si>
  <si>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</si>
  <si>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</si>
  <si>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</si>
  <si>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</si>
  <si>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</si>
  <si>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</si>
  <si>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</si>
  <si>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</si>
  <si>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</si>
  <si>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</si>
  <si>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</si>
  <si>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</si>
  <si>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</si>
  <si>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</si>
  <si>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</si>
  <si>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</si>
  <si>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</si>
  <si>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</si>
  <si>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</si>
  <si>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</si>
  <si>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</si>
  <si>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</si>
  <si>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</si>
  <si>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</si>
  <si>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</si>
  <si>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</si>
  <si>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</si>
  <si>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</si>
  <si>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</si>
  <si>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</si>
  <si>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</si>
  <si>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</si>
  <si>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</si>
  <si>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</si>
  <si>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</si>
  <si>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</si>
  <si>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</si>
  <si>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</si>
  <si>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</si>
  <si>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</si>
  <si>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</si>
  <si>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</si>
  <si>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</si>
  <si>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</si>
  <si>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</si>
  <si>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</si>
  <si>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</si>
  <si>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</si>
  <si>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</si>
  <si>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</si>
  <si>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</si>
  <si>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</si>
  <si>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</si>
  <si>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</si>
  <si>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</si>
  <si>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</si>
  <si>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</si>
  <si>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</si>
  <si>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</si>
  <si>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</si>
  <si>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</si>
  <si>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</si>
  <si>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</si>
  <si>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</si>
  <si>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</si>
  <si>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</si>
  <si>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</si>
  <si>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</si>
  <si>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</si>
  <si>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</si>
  <si>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</si>
  <si>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</si>
  <si>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</si>
  <si>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</si>
  <si>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</si>
  <si>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</si>
  <si>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</si>
  <si>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</si>
  <si>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</si>
  <si>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</si>
  <si>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</si>
  <si>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</si>
  <si>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</si>
  <si>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</si>
  <si>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</si>
  <si>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</si>
  <si>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</si>
  <si>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</si>
  <si>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</si>
  <si>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</si>
  <si>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</si>
  <si>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</si>
  <si>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</si>
  <si>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</si>
  <si>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</si>
  <si>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</si>
  <si>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</si>
  <si>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</si>
  <si>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</si>
  <si>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</si>
  <si>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</si>
  <si>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</si>
  <si>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</si>
  <si>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</si>
  <si>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</si>
  <si>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</si>
  <si>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</si>
  <si>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</si>
  <si>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</si>
  <si>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</si>
  <si>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</si>
  <si>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</si>
  <si>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</si>
  <si>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</si>
  <si>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</si>
  <si>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</si>
  <si>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</si>
  <si>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</si>
  <si>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</si>
  <si>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</si>
  <si>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</si>
  <si>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</si>
  <si>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</si>
  <si>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</si>
  <si>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</si>
  <si>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</si>
  <si>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</si>
  <si>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</si>
  <si>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</si>
  <si>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</si>
  <si>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</si>
  <si>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</si>
  <si>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</si>
  <si>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</si>
  <si>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</si>
  <si>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</si>
  <si>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</si>
  <si>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</si>
  <si>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</si>
  <si>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</si>
  <si>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</si>
  <si>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</si>
  <si>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</si>
  <si>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</si>
  <si>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</si>
  <si>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</si>
  <si>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</si>
  <si>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</si>
  <si>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</si>
  <si>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</si>
  <si>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</si>
  <si>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</si>
  <si>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</si>
  <si>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</si>
  <si>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</si>
  <si>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</si>
  <si>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</si>
  <si>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</si>
  <si>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</si>
  <si>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</si>
  <si>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</si>
  <si>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</si>
  <si>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</si>
  <si>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</si>
  <si>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</si>
  <si>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</si>
  <si>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</si>
  <si>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</si>
  <si>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</si>
  <si>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</si>
  <si>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</si>
  <si>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</si>
  <si>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</si>
  <si>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</si>
  <si>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</si>
  <si>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</si>
  <si>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</si>
  <si>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</si>
  <si>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</si>
  <si>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</si>
  <si>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</si>
  <si>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</si>
  <si>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</si>
  <si>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</si>
  <si>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</si>
  <si>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</si>
  <si>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</si>
  <si>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</si>
  <si>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</si>
  <si>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</si>
  <si>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</si>
  <si>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</si>
  <si>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</si>
  <si>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</si>
  <si>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</si>
  <si>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</si>
  <si>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</si>
  <si>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</si>
  <si>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</si>
  <si>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</si>
  <si>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</si>
  <si>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</si>
  <si>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</si>
  <si>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</si>
  <si>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</si>
  <si>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</si>
  <si>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</si>
  <si>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</si>
  <si>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</si>
  <si>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</si>
  <si>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</si>
  <si>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</si>
  <si>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</si>
  <si>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</si>
  <si>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</si>
  <si>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</si>
  <si>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</si>
  <si>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</si>
  <si>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</si>
  <si>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</si>
  <si>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</si>
  <si>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</si>
  <si>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</si>
  <si>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</si>
  <si>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</si>
  <si>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</si>
  <si>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</si>
  <si>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</si>
  <si>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</si>
  <si>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</si>
  <si>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</si>
  <si>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</si>
  <si>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</si>
  <si>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</si>
  <si>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</si>
  <si>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</si>
  <si>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</si>
  <si>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</si>
  <si>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</si>
  <si>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</si>
  <si>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</si>
  <si>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</si>
  <si>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</si>
  <si>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</si>
  <si>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</si>
  <si>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</si>
  <si>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</si>
  <si>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</si>
  <si>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</si>
  <si>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</si>
  <si>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</si>
  <si>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</si>
  <si>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</si>
  <si>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</si>
  <si>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</si>
  <si>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</si>
  <si>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</si>
  <si>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</si>
  <si>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</si>
  <si>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</si>
  <si>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</si>
  <si>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</si>
  <si>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</si>
  <si>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</si>
  <si>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</si>
  <si>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</si>
  <si>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</si>
  <si>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</si>
  <si>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</si>
  <si>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</si>
  <si>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</si>
  <si>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</si>
  <si>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</si>
  <si>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</si>
  <si>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</si>
  <si>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</si>
  <si>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</si>
  <si>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</si>
  <si>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</si>
  <si>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</si>
  <si>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</si>
  <si>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</si>
  <si>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</si>
  <si>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</si>
  <si>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</si>
  <si>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</si>
  <si>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</si>
  <si>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</si>
  <si>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</si>
  <si>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</si>
  <si>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</si>
  <si>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</si>
  <si>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</si>
  <si>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</si>
  <si>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</si>
  <si>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</si>
  <si>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</si>
  <si>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</si>
  <si>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</si>
  <si>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</si>
  <si>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</si>
  <si>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</si>
  <si>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</si>
  <si>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</si>
  <si>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</si>
  <si>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</si>
  <si>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</si>
  <si>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</si>
  <si>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</si>
  <si>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</si>
  <si>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</si>
  <si>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</si>
  <si>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</si>
  <si>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</si>
  <si>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</si>
  <si>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</si>
  <si>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</si>
  <si>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</si>
  <si>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</si>
  <si>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</si>
  <si>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</si>
  <si>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</si>
  <si>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</si>
  <si>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</si>
  <si>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</si>
  <si>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</si>
  <si>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</si>
  <si>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</si>
  <si>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</si>
  <si>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</si>
  <si>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</si>
  <si>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</si>
  <si>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</si>
  <si>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</si>
  <si>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</si>
  <si>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</si>
  <si>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</si>
  <si>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</si>
  <si>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</si>
  <si>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</si>
  <si>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</si>
  <si>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</si>
  <si>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</si>
  <si>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</si>
  <si>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</si>
  <si>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</si>
  <si>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</si>
  <si>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</si>
  <si>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</si>
  <si>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</si>
  <si>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</si>
  <si>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</si>
  <si>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</si>
  <si>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</si>
  <si>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</si>
  <si>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</si>
  <si>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</si>
  <si>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</si>
  <si>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</si>
  <si>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</si>
  <si>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</si>
  <si>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</si>
  <si>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</si>
  <si>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</si>
  <si>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</si>
  <si>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</si>
  <si>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</si>
  <si>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</si>
  <si>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</si>
  <si>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</si>
  <si>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</si>
  <si>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</si>
  <si>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</si>
  <si>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</si>
  <si>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</si>
  <si>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</si>
  <si>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</si>
  <si>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</si>
  <si>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</si>
  <si>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</si>
  <si>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</si>
  <si>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</si>
  <si>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</si>
  <si>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</si>
  <si>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</si>
  <si>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</si>
  <si>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</si>
  <si>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</si>
  <si>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</si>
  <si>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</si>
  <si>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</si>
  <si>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</si>
  <si>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</si>
  <si>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</si>
  <si>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</si>
  <si>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</si>
  <si>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</si>
  <si>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</si>
  <si>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</si>
  <si>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</si>
  <si>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</si>
  <si>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</si>
  <si>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</si>
  <si>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</si>
  <si>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</si>
  <si>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</si>
  <si>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</si>
  <si>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</si>
  <si>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</si>
  <si>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</si>
  <si>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</si>
  <si>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</si>
  <si>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</si>
  <si>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</si>
  <si>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</si>
  <si>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</si>
  <si>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</si>
  <si>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</si>
  <si>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</si>
  <si>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</si>
  <si>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</si>
  <si>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</si>
  <si>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</si>
  <si>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</si>
  <si>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</si>
  <si>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</si>
  <si>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</si>
  <si>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</si>
  <si>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</si>
  <si>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</si>
  <si>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</si>
  <si>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</si>
  <si>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</si>
  <si>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</si>
  <si>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</si>
  <si>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</si>
  <si>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</si>
  <si>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</si>
  <si>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</si>
  <si>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</si>
  <si>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</si>
  <si>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</si>
  <si>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</si>
  <si>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</si>
  <si>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</si>
  <si>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</si>
  <si>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</si>
  <si>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</si>
  <si>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</si>
  <si>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</si>
  <si>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</si>
  <si>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</si>
  <si>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</si>
  <si>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</si>
  <si>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</si>
  <si>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</si>
  <si>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</si>
  <si>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</si>
  <si>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</si>
  <si>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</si>
  <si>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</si>
  <si>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</si>
  <si>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</si>
  <si>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</si>
  <si>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</si>
  <si>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</si>
  <si>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</si>
  <si>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</si>
  <si>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</si>
  <si>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</si>
  <si>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</si>
  <si>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</si>
  <si>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</si>
  <si>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</si>
  <si>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</si>
  <si>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</si>
  <si>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</si>
  <si>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</si>
  <si>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</si>
  <si>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</si>
  <si>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</si>
  <si>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</si>
  <si>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</si>
  <si>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</si>
  <si>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</si>
  <si>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</si>
  <si>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</si>
  <si>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</si>
  <si>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</si>
  <si>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</si>
  <si>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</si>
  <si>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</si>
  <si>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</si>
  <si>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</si>
  <si>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</si>
  <si>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</si>
  <si>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</si>
  <si>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</si>
  <si>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</si>
  <si>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</si>
  <si>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</si>
  <si>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</si>
  <si>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</si>
  <si>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</si>
  <si>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</si>
  <si>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</si>
  <si>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</si>
  <si>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</si>
  <si>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</si>
  <si>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</si>
  <si>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</si>
  <si>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</si>
  <si>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</si>
  <si>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</si>
  <si>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</si>
  <si>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</si>
  <si>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</si>
  <si>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</si>
  <si>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</si>
  <si>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</si>
  <si>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</si>
  <si>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</si>
  <si>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</si>
  <si>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</si>
  <si>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</si>
  <si>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</si>
  <si>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</si>
  <si>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</si>
  <si>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</si>
  <si>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</si>
  <si>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</si>
  <si>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</si>
  <si>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</si>
  <si>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</si>
  <si>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</si>
  <si>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</si>
  <si>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</si>
  <si>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</si>
  <si>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</si>
  <si>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</si>
  <si>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</si>
  <si>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</si>
  <si>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</si>
  <si>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</si>
  <si>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</si>
  <si>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</si>
  <si>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</si>
  <si>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</si>
  <si>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</si>
  <si>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</si>
  <si>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</si>
  <si>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</si>
  <si>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</si>
  <si>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</si>
  <si>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</si>
  <si>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</si>
  <si>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</si>
  <si>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</si>
  <si>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</si>
  <si>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</si>
  <si>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</si>
  <si>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</si>
  <si>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</si>
  <si>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</si>
  <si>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</si>
  <si>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</si>
  <si>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</si>
  <si>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</si>
  <si>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</si>
  <si>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</si>
  <si>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</si>
  <si>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</si>
  <si>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</si>
  <si>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</si>
  <si>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</si>
  <si>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</si>
  <si>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</si>
  <si>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</si>
  <si>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</si>
  <si>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</si>
  <si>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</si>
  <si>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</si>
  <si>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</si>
  <si>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</si>
  <si>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</si>
  <si>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</si>
  <si>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</si>
  <si>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</si>
  <si>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</si>
  <si>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</si>
  <si>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</si>
  <si>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</si>
  <si>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</si>
  <si>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</si>
  <si>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</si>
  <si>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</si>
  <si>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</si>
  <si>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</si>
  <si>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</si>
  <si>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</si>
  <si>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</si>
  <si>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</si>
  <si>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</si>
  <si>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</si>
  <si>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</si>
  <si>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</si>
  <si>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</si>
  <si>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</si>
  <si>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</si>
  <si>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</si>
  <si>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</si>
  <si>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</si>
  <si>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</si>
  <si>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</si>
  <si>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</si>
  <si>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</si>
  <si>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</si>
  <si>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</si>
  <si>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</si>
  <si>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</si>
  <si>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</si>
  <si>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</si>
  <si>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</si>
  <si>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</si>
  <si>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</si>
  <si>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</si>
  <si>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</si>
  <si>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</si>
  <si>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</si>
  <si>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</si>
  <si>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</si>
  <si>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</si>
  <si>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</si>
  <si>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</si>
  <si>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</si>
  <si>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</si>
  <si>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</si>
  <si>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</si>
  <si>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</si>
  <si>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</si>
  <si>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</si>
  <si>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</si>
  <si>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</si>
  <si>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</si>
  <si>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</si>
  <si>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</si>
  <si>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</si>
  <si>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</si>
  <si>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</si>
  <si>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</si>
  <si>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</si>
  <si>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</si>
  <si>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</si>
  <si>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</si>
  <si>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</si>
  <si>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</si>
  <si>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</si>
  <si>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</si>
  <si>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</si>
  <si>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</si>
  <si>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</si>
  <si>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</si>
  <si>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</si>
  <si>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</si>
  <si>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</si>
  <si>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</si>
  <si>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</si>
  <si>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</si>
  <si>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</si>
  <si>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</si>
  <si>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</si>
  <si>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</si>
  <si>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</si>
  <si>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</si>
  <si>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</si>
  <si>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</si>
  <si>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</si>
  <si>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</si>
  <si>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</si>
  <si>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</si>
  <si>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</si>
  <si>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</si>
  <si>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</si>
  <si>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</si>
  <si>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</si>
  <si>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</si>
  <si>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</si>
  <si>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</si>
  <si>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</si>
  <si>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</si>
  <si>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</si>
  <si>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</si>
  <si>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</si>
  <si>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</si>
  <si>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</si>
  <si>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</si>
  <si>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</si>
  <si>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</si>
  <si>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</si>
  <si>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</si>
  <si>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</si>
  <si>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</si>
  <si>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</si>
  <si>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</si>
  <si>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</si>
  <si>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</si>
  <si>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</si>
  <si>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</si>
  <si>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</si>
  <si>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</si>
  <si>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</si>
  <si>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</si>
  <si>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</si>
  <si>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</si>
  <si>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</si>
  <si>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</si>
  <si>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</si>
  <si>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</si>
  <si>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</si>
  <si>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</si>
  <si>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</si>
  <si>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</si>
  <si>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</si>
  <si>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</si>
  <si>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</si>
  <si>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</si>
  <si>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</si>
  <si>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</si>
  <si>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</si>
  <si>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</si>
  <si>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</si>
  <si>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</si>
  <si>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</si>
  <si>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</si>
  <si>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</si>
  <si>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</si>
  <si>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</si>
  <si>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</si>
  <si>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</si>
  <si>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</si>
  <si>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</si>
  <si>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</si>
  <si>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</si>
  <si>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</si>
  <si>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</si>
  <si>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</si>
  <si>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</si>
  <si>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</si>
  <si>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</si>
  <si>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</si>
  <si>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</si>
  <si>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</si>
  <si>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</si>
  <si>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</si>
  <si>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</si>
  <si>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</si>
  <si>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</si>
  <si>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</si>
  <si>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</si>
  <si>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</si>
  <si>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</si>
  <si>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</si>
  <si>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</si>
  <si>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</si>
  <si>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</si>
  <si>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</si>
  <si>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</si>
  <si>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</si>
  <si>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</si>
  <si>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</si>
  <si>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</si>
  <si>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</si>
  <si>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</si>
  <si>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</si>
  <si>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</si>
  <si>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</si>
  <si>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</si>
  <si>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</si>
  <si>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</si>
  <si>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</si>
  <si>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</si>
  <si>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</si>
  <si>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</si>
  <si>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</si>
  <si>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</si>
  <si>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</si>
  <si>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</si>
  <si>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</si>
  <si>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</si>
  <si>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</si>
  <si>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</si>
  <si>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</si>
  <si>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</si>
  <si>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</si>
  <si>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</si>
  <si>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</si>
  <si>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</si>
  <si>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</si>
  <si>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</si>
  <si>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</si>
  <si>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</si>
  <si>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</si>
  <si>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</si>
  <si>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</si>
  <si>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</si>
  <si>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</si>
  <si>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</si>
  <si>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</si>
  <si>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</si>
  <si>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</si>
  <si>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</si>
  <si>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</si>
  <si>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</si>
  <si>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</si>
  <si>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</si>
  <si>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</si>
  <si>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</si>
  <si>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</si>
  <si>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</si>
  <si>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</si>
  <si>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</si>
  <si>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</si>
  <si>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</si>
  <si>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</si>
  <si>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</si>
  <si>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</si>
  <si>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</si>
  <si>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</si>
  <si>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</si>
  <si>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</si>
  <si>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</si>
  <si>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</si>
  <si>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</si>
  <si>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</si>
  <si>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</si>
  <si>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</si>
  <si>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</si>
  <si>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</si>
  <si>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</si>
  <si>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</si>
  <si>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</si>
  <si>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</si>
  <si>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</si>
  <si>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</si>
  <si>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</si>
  <si>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</si>
  <si>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</si>
  <si>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</si>
  <si>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</si>
  <si>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</si>
  <si>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</si>
  <si>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</si>
  <si>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</si>
  <si>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</si>
  <si>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</si>
  <si>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</si>
  <si>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</si>
  <si>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</si>
  <si>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</si>
  <si>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</si>
  <si>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</si>
  <si>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</si>
  <si>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</si>
  <si>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</si>
  <si>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</si>
  <si>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</si>
  <si>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</si>
  <si>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</si>
  <si>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</si>
  <si>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</si>
  <si>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</si>
  <si>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</si>
  <si>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</si>
  <si>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</si>
  <si>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</si>
  <si>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</si>
  <si>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</si>
  <si>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</si>
  <si>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</si>
  <si>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</si>
  <si>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</si>
  <si>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</si>
  <si>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</si>
  <si>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</si>
  <si>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</si>
  <si>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</si>
  <si>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</si>
  <si>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</si>
  <si>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</si>
  <si>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</si>
  <si>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</si>
  <si>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</si>
  <si>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</si>
  <si>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</si>
  <si>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</si>
  <si>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</si>
  <si>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</si>
  <si>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</si>
  <si>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</si>
  <si>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</si>
  <si>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</si>
  <si>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</si>
  <si>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</si>
  <si>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</si>
  <si>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</si>
  <si>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</si>
  <si>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</si>
  <si>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</si>
  <si>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</si>
  <si>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</si>
  <si>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</si>
  <si>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</si>
  <si>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</si>
  <si>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</si>
  <si>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</si>
  <si>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</si>
  <si>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</si>
  <si>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</si>
  <si>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</si>
  <si>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</si>
  <si>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</si>
  <si>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</si>
  <si>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</si>
  <si>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</si>
  <si>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</si>
  <si>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</si>
  <si>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</si>
  <si>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</si>
  <si>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</si>
  <si>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</si>
  <si>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</si>
  <si>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</si>
  <si>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</si>
  <si>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</si>
  <si>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</si>
  <si>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</si>
  <si>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</si>
  <si>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</si>
  <si>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</si>
  <si>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</si>
  <si>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</si>
  <si>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</si>
  <si>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</si>
  <si>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</si>
  <si>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</si>
  <si>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</si>
  <si>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</si>
  <si>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</si>
  <si>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</si>
  <si>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</si>
  <si>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</si>
  <si>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</si>
  <si>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</si>
  <si>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</si>
  <si>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</si>
  <si>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</si>
  <si>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</si>
  <si>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</si>
  <si>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</si>
  <si>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</si>
  <si>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</si>
  <si>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</si>
  <si>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</si>
  <si>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</si>
  <si>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</si>
  <si>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</si>
  <si>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</si>
  <si>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</si>
  <si>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</si>
  <si>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</si>
  <si>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</si>
  <si>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</si>
  <si>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</si>
  <si>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</si>
  <si>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</si>
  <si>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</si>
  <si>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</si>
  <si>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</si>
  <si>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</si>
  <si>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</si>
  <si>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</si>
  <si>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</si>
  <si>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</si>
  <si>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</si>
  <si>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</si>
  <si>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</si>
  <si>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</si>
  <si>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</si>
  <si>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</si>
  <si>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</si>
  <si>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</si>
  <si>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</si>
  <si>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</si>
  <si>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</si>
  <si>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</si>
  <si>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</si>
  <si>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</si>
  <si>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</si>
  <si>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</si>
  <si>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</si>
  <si>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</si>
  <si>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</si>
  <si>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</si>
  <si>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</si>
  <si>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</si>
  <si>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</si>
  <si>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</si>
  <si>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</si>
  <si>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</si>
  <si>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</si>
  <si>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</si>
  <si>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</si>
  <si>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</si>
  <si>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</si>
  <si>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</si>
  <si>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</si>
  <si>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</si>
  <si>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</si>
  <si>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</si>
  <si>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</si>
  <si>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</si>
  <si>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</si>
  <si>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</si>
  <si>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</si>
  <si>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</si>
  <si>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</si>
  <si>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</si>
  <si>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</si>
  <si>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</si>
  <si>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</si>
  <si>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</si>
  <si>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</si>
  <si>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</si>
  <si>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</si>
  <si>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</si>
  <si>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</si>
  <si>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</si>
  <si>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</si>
  <si>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</si>
  <si>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</si>
  <si>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</si>
  <si>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</si>
  <si>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</si>
  <si>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</si>
  <si>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</si>
  <si>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</si>
  <si>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</si>
  <si>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</si>
  <si>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</si>
  <si>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</si>
  <si>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</si>
  <si>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</si>
  <si>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</si>
  <si>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</si>
  <si>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</si>
  <si>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</si>
  <si>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</si>
  <si>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</si>
  <si>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</si>
  <si>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</si>
  <si>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</si>
  <si>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</si>
  <si>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</si>
  <si>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</si>
  <si>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</si>
  <si>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</si>
  <si>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</si>
  <si>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</si>
  <si>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</si>
  <si>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</si>
  <si>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</si>
  <si>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</si>
  <si>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</si>
  <si>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</si>
  <si>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</si>
  <si>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</si>
  <si>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</si>
  <si>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</si>
  <si>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</si>
  <si>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</si>
  <si>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</si>
  <si>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</si>
  <si>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</si>
  <si>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</si>
  <si>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</si>
  <si>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</si>
  <si>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</si>
  <si>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</si>
  <si>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</si>
  <si>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</si>
  <si>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</si>
  <si>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</si>
  <si>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</si>
  <si>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</si>
  <si>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</si>
  <si>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</si>
  <si>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</si>
  <si>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</si>
  <si>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</si>
  <si>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</si>
  <si>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</si>
  <si>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</si>
  <si>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</si>
  <si>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</si>
  <si>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</si>
  <si>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</si>
  <si>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</si>
  <si>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</si>
  <si>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</si>
  <si>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</si>
  <si>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</si>
  <si>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</si>
  <si>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</si>
  <si>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</si>
  <si>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</si>
  <si>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</si>
  <si>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</si>
  <si>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</si>
  <si>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</si>
  <si>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</si>
  <si>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</si>
  <si>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</si>
  <si>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</si>
  <si>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</si>
  <si>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</si>
  <si>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</si>
  <si>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</si>
  <si>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</si>
  <si>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</si>
  <si>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</si>
  <si>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</si>
  <si>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</si>
  <si>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</si>
  <si>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</si>
  <si>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</si>
  <si>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</si>
  <si>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</si>
  <si>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</si>
  <si>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</si>
  <si>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</si>
  <si>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</si>
  <si>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</si>
  <si>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</si>
  <si>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</si>
  <si>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</si>
  <si>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</si>
  <si>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</si>
  <si>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</si>
  <si>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</si>
  <si>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</si>
  <si>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</si>
  <si>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</si>
  <si>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</si>
  <si>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</si>
  <si>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</si>
  <si>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</si>
  <si>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</si>
  <si>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</si>
  <si>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</si>
  <si>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</si>
  <si>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</si>
  <si>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</si>
  <si>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</si>
  <si>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</si>
  <si>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</si>
  <si>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</si>
  <si>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</si>
  <si>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</si>
  <si>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</si>
  <si>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</si>
  <si>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</si>
  <si>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</si>
  <si>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</si>
  <si>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</si>
  <si>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</si>
  <si>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</si>
  <si>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</si>
  <si>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</si>
  <si>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</si>
  <si>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</si>
  <si>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</si>
  <si>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</si>
  <si>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</si>
  <si>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</si>
  <si>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</si>
  <si>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</si>
  <si>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</si>
  <si>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</si>
  <si>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</si>
  <si>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</si>
  <si>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</si>
  <si>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</si>
  <si>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</si>
  <si>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</si>
  <si>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</si>
  <si>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</si>
  <si>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</si>
  <si>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</si>
  <si>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</si>
  <si>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</si>
  <si>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</si>
  <si>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</si>
  <si>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</si>
  <si>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</si>
  <si>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</si>
  <si>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</si>
  <si>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</si>
  <si>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</si>
  <si>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</si>
  <si>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</si>
  <si>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</si>
  <si>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</si>
  <si>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</si>
  <si>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</si>
  <si>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</si>
  <si>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</si>
  <si>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</si>
  <si>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</si>
  <si>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</si>
  <si>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</si>
  <si>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</si>
  <si>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</si>
  <si>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</si>
  <si>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</si>
  <si>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</si>
  <si>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</si>
  <si>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</si>
  <si>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</si>
  <si>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</si>
  <si>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</si>
  <si>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</si>
  <si>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</si>
  <si>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</si>
  <si>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</si>
  <si>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</si>
  <si>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</si>
  <si>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</si>
  <si>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</si>
  <si>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</si>
  <si>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</si>
  <si>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</si>
  <si>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</si>
  <si>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</si>
  <si>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</si>
  <si>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</si>
  <si>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</si>
  <si>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</si>
  <si>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</si>
  <si>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</si>
  <si>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</si>
  <si>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</si>
  <si>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</si>
  <si>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</si>
  <si>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</si>
  <si>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</si>
  <si>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</si>
  <si>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</si>
  <si>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</si>
  <si>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</si>
  <si>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</si>
  <si>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</si>
  <si>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</si>
  <si>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</si>
  <si>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</si>
  <si>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</si>
  <si>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</si>
  <si>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</si>
  <si>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</si>
  <si>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</si>
  <si>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</si>
  <si>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</si>
  <si>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</si>
  <si>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</si>
  <si>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</si>
  <si>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</si>
  <si>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</si>
  <si>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</si>
  <si>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</si>
  <si>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</si>
  <si>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</si>
  <si>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</si>
  <si>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</si>
  <si>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</si>
  <si>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</si>
  <si>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</si>
  <si>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</si>
  <si>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</si>
  <si>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</si>
  <si>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</si>
  <si>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</si>
  <si>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</si>
  <si>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</si>
  <si>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</si>
  <si>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</si>
  <si>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</si>
  <si>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</si>
  <si>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</si>
  <si>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</si>
  <si>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</si>
  <si>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</si>
  <si>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</si>
  <si>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</si>
  <si>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</si>
  <si>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</si>
  <si>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</si>
  <si>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</si>
  <si>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</si>
  <si>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</si>
  <si>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</si>
  <si>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</si>
  <si>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</si>
  <si>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</si>
  <si>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</si>
  <si>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</si>
  <si>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</si>
  <si>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</si>
  <si>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</si>
  <si>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</si>
  <si>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</si>
  <si>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</si>
  <si>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</si>
  <si>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</si>
  <si>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</si>
  <si>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</si>
  <si>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</si>
  <si>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</si>
  <si>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</si>
  <si>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</si>
  <si>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</si>
  <si>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</si>
  <si>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</si>
  <si>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</si>
  <si>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</si>
  <si>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</si>
  <si>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</si>
  <si>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</si>
  <si>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</si>
  <si>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</si>
  <si>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</si>
  <si>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</si>
  <si>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</si>
  <si>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</si>
  <si>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</si>
  <si>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</si>
  <si>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</si>
  <si>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</si>
  <si>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</si>
  <si>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</si>
  <si>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</si>
  <si>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</si>
  <si>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</si>
  <si>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</si>
  <si>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</si>
  <si>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</si>
  <si>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</si>
  <si>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</si>
  <si>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</si>
  <si>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</si>
  <si>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</si>
  <si>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</si>
  <si>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</si>
  <si>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</si>
  <si>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</si>
  <si>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</si>
  <si>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</si>
  <si>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</si>
  <si>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</si>
  <si>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</si>
  <si>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</si>
  <si>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</si>
  <si>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</si>
  <si>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</si>
  <si>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</si>
  <si>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</si>
  <si>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</si>
  <si>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</si>
  <si>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</si>
  <si>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</si>
  <si>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</si>
  <si>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</si>
  <si>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</si>
  <si>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</si>
  <si>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</si>
  <si>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</si>
  <si>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</si>
  <si>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</si>
  <si>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</si>
  <si>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</si>
  <si>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</si>
  <si>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</si>
  <si>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</si>
  <si>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</si>
  <si>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</si>
  <si>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</si>
  <si>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</si>
  <si>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</si>
  <si>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</si>
  <si>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</si>
  <si>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</si>
  <si>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</si>
  <si>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</si>
  <si>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</si>
  <si>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</si>
  <si>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</si>
  <si>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</si>
  <si>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</si>
  <si>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</si>
  <si>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</si>
  <si>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</si>
  <si>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</si>
  <si>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</si>
  <si>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</si>
  <si>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</si>
  <si>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</si>
  <si>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</si>
  <si>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</si>
  <si>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</si>
  <si>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</si>
  <si>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</si>
  <si>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</si>
  <si>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</si>
  <si>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</si>
  <si>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</si>
  <si>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</si>
  <si>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</si>
  <si>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</si>
  <si>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</si>
  <si>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</si>
  <si>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</si>
  <si>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</si>
  <si>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</si>
  <si>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</si>
  <si>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</si>
  <si>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</si>
  <si>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</si>
  <si>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</si>
  <si>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</si>
  <si>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</si>
  <si>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</si>
  <si>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</si>
  <si>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</si>
  <si>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</si>
  <si>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</si>
  <si>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</si>
  <si>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</si>
  <si>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</si>
  <si>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</si>
  <si>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</si>
  <si>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</si>
  <si>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</si>
  <si>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</si>
  <si>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</si>
  <si>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</si>
  <si>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</si>
  <si>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</si>
  <si>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</si>
  <si>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</si>
  <si>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</si>
  <si>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</si>
  <si>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</si>
  <si>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</si>
  <si>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</si>
  <si>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</si>
  <si>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</si>
  <si>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</si>
  <si>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</si>
  <si>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</si>
  <si>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</si>
  <si>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</si>
  <si>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</si>
  <si>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</si>
  <si>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</si>
  <si>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</si>
  <si>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</si>
  <si>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</si>
  <si>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</si>
  <si>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</si>
  <si>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</si>
  <si>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</si>
  <si>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</si>
  <si>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</si>
  <si>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</si>
  <si>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</si>
  <si>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</si>
  <si>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</si>
  <si>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</si>
  <si>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</si>
  <si>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</si>
  <si>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</si>
  <si>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</si>
  <si>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</si>
  <si>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</si>
  <si>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</si>
  <si>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</si>
  <si>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</si>
  <si>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</si>
  <si>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</si>
  <si>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</si>
  <si>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</si>
  <si>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</si>
  <si>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</si>
  <si>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</si>
  <si>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</si>
  <si>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</si>
  <si>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</si>
  <si>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</si>
  <si>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</si>
  <si>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</si>
  <si>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</si>
  <si>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</si>
  <si>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</si>
  <si>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</si>
  <si>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</si>
  <si>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</si>
  <si>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</si>
  <si>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</si>
  <si>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</si>
  <si>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</si>
  <si>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</si>
  <si>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</si>
  <si>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</si>
  <si>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</si>
  <si>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</si>
  <si>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</si>
  <si>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</si>
  <si>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</si>
  <si>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</si>
  <si>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</si>
  <si>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</si>
  <si>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</si>
  <si>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</si>
  <si>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</si>
  <si>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</si>
  <si>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</si>
  <si>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</si>
  <si>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</si>
  <si>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</si>
  <si>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</si>
  <si>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</si>
  <si>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</si>
  <si>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</si>
  <si>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</si>
  <si>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</si>
  <si>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</si>
  <si>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</si>
  <si>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</si>
  <si>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</si>
  <si>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</si>
  <si>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</si>
  <si>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</si>
  <si>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</si>
  <si>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</si>
  <si>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</si>
  <si>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</si>
  <si>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</si>
  <si>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</si>
  <si>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</si>
  <si>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</si>
  <si>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</si>
  <si>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</si>
  <si>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</si>
  <si>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</si>
  <si>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</si>
  <si>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</si>
  <si>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</si>
  <si>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</si>
  <si>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</si>
  <si>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</si>
  <si>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</si>
  <si>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</si>
  <si>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</si>
  <si>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</si>
  <si>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</si>
  <si>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</si>
  <si>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</si>
  <si>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</si>
  <si>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</si>
  <si>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</si>
  <si>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</si>
  <si>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</si>
  <si>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</si>
  <si>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</si>
  <si>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</si>
  <si>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</si>
  <si>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</si>
  <si>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</si>
  <si>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</si>
  <si>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</si>
  <si>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</si>
  <si>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</si>
  <si>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</si>
  <si>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</si>
  <si>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</si>
  <si>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</si>
  <si>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</si>
  <si>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</si>
  <si>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</si>
  <si>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</si>
  <si>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</si>
  <si>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</si>
  <si>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</si>
  <si>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</si>
  <si>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</si>
  <si>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</si>
  <si>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</si>
  <si>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</si>
  <si>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</si>
  <si>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</si>
  <si>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</si>
  <si>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</si>
  <si>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</si>
  <si>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</si>
  <si>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</si>
  <si>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</si>
  <si>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</si>
  <si>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</si>
  <si>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</si>
  <si>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</si>
  <si>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</si>
  <si>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</si>
  <si>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</si>
  <si>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</si>
  <si>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</si>
  <si>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</si>
  <si>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</si>
  <si>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</si>
  <si>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</si>
  <si>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</si>
  <si>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</si>
  <si>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</si>
  <si>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</si>
  <si>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</si>
  <si>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</si>
  <si>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</si>
  <si>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</si>
  <si>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</si>
  <si>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</si>
  <si>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</si>
  <si>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</si>
  <si>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</si>
  <si>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</si>
  <si>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</si>
  <si>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</si>
  <si>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</si>
  <si>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</si>
  <si>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</si>
  <si>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</si>
  <si>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</si>
  <si>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</si>
  <si>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</si>
  <si>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</si>
  <si>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</si>
  <si>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</si>
  <si>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</si>
  <si>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</si>
  <si>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</si>
  <si>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</si>
  <si>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</si>
  <si>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</si>
  <si>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</si>
  <si>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</si>
  <si>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</si>
  <si>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</si>
  <si>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</si>
  <si>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</si>
  <si>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</si>
  <si>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</si>
  <si>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</si>
  <si>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</si>
  <si>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</si>
  <si>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</si>
  <si>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</si>
  <si>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</si>
  <si>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</si>
  <si>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</si>
  <si>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</si>
  <si>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</si>
  <si>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</si>
  <si>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</si>
  <si>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</si>
  <si>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</si>
  <si>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</si>
  <si>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</si>
  <si>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</si>
  <si>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</si>
  <si>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</si>
  <si>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</si>
  <si>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</si>
  <si>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</si>
  <si>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</si>
  <si>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</si>
  <si>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</si>
  <si>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</si>
  <si>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</si>
  <si>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</si>
  <si>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</si>
  <si>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</si>
  <si>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</si>
  <si>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</si>
  <si>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</si>
  <si>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</si>
  <si>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</si>
  <si>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</si>
  <si>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</si>
  <si>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</si>
  <si>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</si>
  <si>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</si>
  <si>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</si>
  <si>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</si>
  <si>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</si>
  <si>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</si>
  <si>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</si>
  <si>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</si>
  <si>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</si>
  <si>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</si>
  <si>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</si>
  <si>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</si>
  <si>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</si>
  <si>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</si>
  <si>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</si>
  <si>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</si>
  <si>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</si>
  <si>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</si>
  <si>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</si>
  <si>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</si>
  <si>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</si>
  <si>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</si>
  <si>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</si>
  <si>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</si>
  <si>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</si>
  <si>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</si>
  <si>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</si>
  <si>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</si>
  <si>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</si>
  <si>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</si>
  <si>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</si>
  <si>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</si>
  <si>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</si>
  <si>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</si>
  <si>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</si>
  <si>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</si>
  <si>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</si>
  <si>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</si>
  <si>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</si>
  <si>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</si>
  <si>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</si>
  <si>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</si>
  <si>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</si>
  <si>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</si>
  <si>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</si>
  <si>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</si>
  <si>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</si>
  <si>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</si>
  <si>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</si>
  <si>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</si>
  <si>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</si>
  <si>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</si>
  <si>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</si>
  <si>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</si>
  <si>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</si>
  <si>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</si>
  <si>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</si>
  <si>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</si>
  <si>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</si>
  <si>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</si>
  <si>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</si>
  <si>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</si>
  <si>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</si>
  <si>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</si>
  <si>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</si>
  <si>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</si>
  <si>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</si>
  <si>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</si>
  <si>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</si>
  <si>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</si>
  <si>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</si>
  <si>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</si>
  <si>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</si>
  <si>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</si>
  <si>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</si>
  <si>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</si>
  <si>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</si>
  <si>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</si>
  <si>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</si>
  <si>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</si>
  <si>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</si>
  <si>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</si>
  <si>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</si>
  <si>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</si>
  <si>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</si>
  <si>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</si>
  <si>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</si>
  <si>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</si>
  <si>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</si>
  <si>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</si>
  <si>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</si>
  <si>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</si>
  <si>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</si>
  <si>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</si>
  <si>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</si>
  <si>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</si>
  <si>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</si>
  <si>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</si>
  <si>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</si>
  <si>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</si>
  <si>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</si>
  <si>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</si>
  <si>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</si>
  <si>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</si>
  <si>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</si>
  <si>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</si>
  <si>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</si>
  <si>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</si>
  <si>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</si>
  <si>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</si>
  <si>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</si>
  <si>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</si>
  <si>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</si>
  <si>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</si>
  <si>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</si>
  <si>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</si>
  <si>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</si>
  <si>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</si>
  <si>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</si>
  <si>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</si>
  <si>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</si>
  <si>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</si>
  <si>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</si>
  <si>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</si>
  <si>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</si>
  <si>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</si>
  <si>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</si>
  <si>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</si>
  <si>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</si>
  <si>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</si>
  <si>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</si>
  <si>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</si>
  <si>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</si>
  <si>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</si>
  <si>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</si>
  <si>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</si>
  <si>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</si>
  <si>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</si>
  <si>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</si>
  <si>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</si>
  <si>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</si>
  <si>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</si>
  <si>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</si>
  <si>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</si>
  <si>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</si>
  <si>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</si>
  <si>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</si>
  <si>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</si>
  <si>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</si>
  <si>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</si>
  <si>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</si>
  <si>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</si>
  <si>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</si>
  <si>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</si>
  <si>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</si>
  <si>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</si>
  <si>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</si>
  <si>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</si>
  <si>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</si>
  <si>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</si>
  <si>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</si>
  <si>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</si>
  <si>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</si>
  <si>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</si>
  <si>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</si>
  <si>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</si>
  <si>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</si>
  <si>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</si>
  <si>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</si>
  <si>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</si>
  <si>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</si>
  <si>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</si>
  <si>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</si>
  <si>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</si>
  <si>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</si>
  <si>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</si>
  <si>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</si>
  <si>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</si>
  <si>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</si>
  <si>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</si>
  <si>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</si>
  <si>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</si>
  <si>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</si>
  <si>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</si>
  <si>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</si>
  <si>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</si>
  <si>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</si>
  <si>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</si>
  <si>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</si>
  <si>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</si>
  <si>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</si>
  <si>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</si>
  <si>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</si>
  <si>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</si>
  <si>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</si>
  <si>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</si>
  <si>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</si>
  <si>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</si>
  <si>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</si>
  <si>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</si>
  <si>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</si>
  <si>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</si>
  <si>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</si>
  <si>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</si>
  <si>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</si>
  <si>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</si>
  <si>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</si>
  <si>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</si>
  <si>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</si>
  <si>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</si>
  <si>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</si>
  <si>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</si>
  <si>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</si>
  <si>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</si>
  <si>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</si>
  <si>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</si>
  <si>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</si>
  <si>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</si>
  <si>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</si>
  <si>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</si>
  <si>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</si>
  <si>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</si>
  <si>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</si>
  <si>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</si>
  <si>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</si>
  <si>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</si>
  <si>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</si>
  <si>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</si>
  <si>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</si>
  <si>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</si>
  <si>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</si>
  <si>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</si>
  <si>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</si>
  <si>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</si>
  <si>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</si>
  <si>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</si>
  <si>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</si>
  <si>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</si>
  <si>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</si>
  <si>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</si>
  <si>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</si>
  <si>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</si>
  <si>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</si>
  <si>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</si>
  <si>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</si>
  <si>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</si>
  <si>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</si>
  <si>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</si>
  <si>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</si>
  <si>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</si>
  <si>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</si>
  <si>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</si>
  <si>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</si>
  <si>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</si>
  <si>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</si>
  <si>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</si>
  <si>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</si>
  <si>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</si>
  <si>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</si>
  <si>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</si>
  <si>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</si>
  <si>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</si>
  <si>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</si>
  <si>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</si>
  <si>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</si>
  <si>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</si>
  <si>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</si>
  <si>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</si>
  <si>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</si>
  <si>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</si>
  <si>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</si>
  <si>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</si>
  <si>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</si>
  <si>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</si>
  <si>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</si>
  <si>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</si>
  <si>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</si>
  <si>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</si>
  <si>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</si>
  <si>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</si>
  <si>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</si>
  <si>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</si>
  <si>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</si>
  <si>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</si>
  <si>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</si>
  <si>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</si>
  <si>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</si>
  <si>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</si>
  <si>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</si>
  <si>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</si>
  <si>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</si>
  <si>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</si>
  <si>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</si>
  <si>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</si>
  <si>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</si>
  <si>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</si>
  <si>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</si>
  <si>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</si>
  <si>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</si>
  <si>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</si>
  <si>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</si>
  <si>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</si>
  <si>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</si>
  <si>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</si>
  <si>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</si>
  <si>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</si>
  <si>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</si>
  <si>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</si>
  <si>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</si>
  <si>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</si>
  <si>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</si>
  <si>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</si>
  <si>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</si>
  <si>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</si>
  <si>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</si>
  <si>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</si>
  <si>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</si>
  <si>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</si>
  <si>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</si>
  <si>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</si>
  <si>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</si>
  <si>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</si>
  <si>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</si>
  <si>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</si>
  <si>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</si>
  <si>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</si>
  <si>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</si>
  <si>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</si>
  <si>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</si>
  <si>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</si>
  <si>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</si>
  <si>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</si>
  <si>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</si>
  <si>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</si>
  <si>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</si>
  <si>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</si>
  <si>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</si>
  <si>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</si>
  <si>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</si>
  <si>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</si>
  <si>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</si>
  <si>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</si>
  <si>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</si>
  <si>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</si>
  <si>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</si>
  <si>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</si>
  <si>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</si>
  <si>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</si>
  <si>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</si>
  <si>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</si>
  <si>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</si>
  <si>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</si>
  <si>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</si>
  <si>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</si>
  <si>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</si>
  <si>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</si>
  <si>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</si>
  <si>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</si>
  <si>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</si>
  <si>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</si>
  <si>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</si>
  <si>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</si>
  <si>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</si>
  <si>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</si>
  <si>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</si>
  <si>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</si>
  <si>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</si>
  <si>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</si>
  <si>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</si>
  <si>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</si>
  <si>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</si>
  <si>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</si>
  <si>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</si>
  <si>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</si>
  <si>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</si>
  <si>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</si>
  <si>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</si>
  <si>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</si>
  <si>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</si>
  <si>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</si>
  <si>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</si>
  <si>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</si>
  <si>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</si>
  <si>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</si>
  <si>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</si>
  <si>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</si>
  <si>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</si>
  <si>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</si>
  <si>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</si>
  <si>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</si>
  <si>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</si>
  <si>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</si>
  <si>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</si>
  <si>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</si>
  <si>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</si>
  <si>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</si>
  <si>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</si>
  <si>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</si>
  <si>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</si>
  <si>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</si>
  <si>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</si>
  <si>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</si>
  <si>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</si>
  <si>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</si>
  <si>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</si>
  <si>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</si>
  <si>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</si>
  <si>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</si>
  <si>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</si>
  <si>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</si>
  <si>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</si>
  <si>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</si>
  <si>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</si>
  <si>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</si>
  <si>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</si>
  <si>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</si>
  <si>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</si>
  <si>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</si>
  <si>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</si>
  <si>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</si>
  <si>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</si>
  <si>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</si>
  <si>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</si>
  <si>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</si>
  <si>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</si>
  <si>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</si>
  <si>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</si>
  <si>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</si>
  <si>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</si>
  <si>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</si>
  <si>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</si>
  <si>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</si>
  <si>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</si>
  <si>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</si>
  <si>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</si>
  <si>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</si>
  <si>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</si>
  <si>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</si>
  <si>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</si>
  <si>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</si>
  <si>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</si>
  <si>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</si>
  <si>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</si>
  <si>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</si>
  <si>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</si>
  <si>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</si>
  <si>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</si>
  <si>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</si>
  <si>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</si>
  <si>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</si>
  <si>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</si>
  <si>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</si>
  <si>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</si>
  <si>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</si>
  <si>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</si>
  <si>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</si>
  <si>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</si>
  <si>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</si>
  <si>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</si>
  <si>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</si>
  <si>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</si>
  <si>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</si>
  <si>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</si>
  <si>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</si>
  <si>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</si>
  <si>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</si>
  <si>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</si>
  <si>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</si>
  <si>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</si>
  <si>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</si>
  <si>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</si>
  <si>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</si>
  <si>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</si>
  <si>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</si>
  <si>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</si>
  <si>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</si>
  <si>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</si>
  <si>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</si>
  <si>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</si>
  <si>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</si>
  <si>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</si>
  <si>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</si>
  <si>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</si>
  <si>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</si>
  <si>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</si>
  <si>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</si>
  <si>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</si>
  <si>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</si>
  <si>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</si>
  <si>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</si>
  <si>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</si>
  <si>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</si>
  <si>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</si>
  <si>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</si>
  <si>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</si>
  <si>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</si>
  <si>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</si>
  <si>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</si>
  <si>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</si>
  <si>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</si>
  <si>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</si>
  <si>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</si>
  <si>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</si>
  <si>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</si>
  <si>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</si>
  <si>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</si>
  <si>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</si>
  <si>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</si>
  <si>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</si>
  <si>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</si>
  <si>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</si>
  <si>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</si>
  <si>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</si>
  <si>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</si>
  <si>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</si>
  <si>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</si>
  <si>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</si>
  <si>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</si>
  <si>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</si>
  <si>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</si>
  <si>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</si>
  <si>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</si>
  <si>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</si>
  <si>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</si>
  <si>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</si>
  <si>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</si>
  <si>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</si>
  <si>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</si>
  <si>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</si>
  <si>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</si>
  <si>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</si>
  <si>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</si>
  <si>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</si>
  <si>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</si>
  <si>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</si>
  <si>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</si>
  <si>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</si>
  <si>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</si>
  <si>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</si>
  <si>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</si>
  <si>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</si>
  <si>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</si>
  <si>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</si>
  <si>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</si>
  <si>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</si>
  <si>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</si>
  <si>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</si>
  <si>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</si>
  <si>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</si>
  <si>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</si>
  <si>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</si>
  <si>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</si>
  <si>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</si>
  <si>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</si>
  <si>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</si>
  <si>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</si>
  <si>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</si>
  <si>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</si>
  <si>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</si>
  <si>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</si>
  <si>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</si>
  <si>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</si>
  <si>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</si>
  <si>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</si>
  <si>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</si>
  <si>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</si>
  <si>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</si>
  <si>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</si>
  <si>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</si>
  <si>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</si>
  <si>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</si>
  <si>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</si>
  <si>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</si>
  <si>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</si>
  <si>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</si>
  <si>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</si>
  <si>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</si>
  <si>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</si>
  <si>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</si>
  <si>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</si>
  <si>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</si>
  <si>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</si>
  <si>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</si>
  <si>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</si>
  <si>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</si>
  <si>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</si>
  <si>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</si>
  <si>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</si>
  <si>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</si>
  <si>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</si>
  <si>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</si>
  <si>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</si>
  <si>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</si>
  <si>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</si>
  <si>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</si>
  <si>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</si>
  <si>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</si>
  <si>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</si>
  <si>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</si>
  <si>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</si>
  <si>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</si>
  <si>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</si>
  <si>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</si>
  <si>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</si>
  <si>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</si>
  <si>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</si>
  <si>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</si>
  <si>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</si>
  <si>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</si>
  <si>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</si>
  <si>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</si>
  <si>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</si>
  <si>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</si>
  <si>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</si>
  <si>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</si>
  <si>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</si>
  <si>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</si>
  <si>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</si>
  <si>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</si>
  <si>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</si>
  <si>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</si>
  <si>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</si>
  <si>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</si>
  <si>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</si>
  <si>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</si>
  <si>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</si>
  <si>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</si>
  <si>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</si>
  <si>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</si>
  <si>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</si>
  <si>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</si>
  <si>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</si>
  <si>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</si>
  <si>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</si>
  <si>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</si>
  <si>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</si>
  <si>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</si>
  <si>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</si>
  <si>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</si>
  <si>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</si>
  <si>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</si>
  <si>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</si>
  <si>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</si>
  <si>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</si>
  <si>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</si>
  <si>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</si>
  <si>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</si>
  <si>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</si>
  <si>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</si>
  <si>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</si>
  <si>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</si>
  <si>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</si>
  <si>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</si>
  <si>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</si>
  <si>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</si>
  <si>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</si>
  <si>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</si>
  <si>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</si>
  <si>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</si>
  <si>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</si>
  <si>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</si>
  <si>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</si>
  <si>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</si>
  <si>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</si>
  <si>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</si>
  <si>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</si>
  <si>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</si>
  <si>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</si>
  <si>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</si>
  <si>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</si>
  <si>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</si>
  <si>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</si>
  <si>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</si>
  <si>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</si>
  <si>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</si>
  <si>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</si>
  <si>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</si>
  <si>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</si>
  <si>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</si>
  <si>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</si>
  <si>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</si>
  <si>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</si>
  <si>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</si>
  <si>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</si>
  <si>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</si>
  <si>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</si>
  <si>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</si>
  <si>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</si>
  <si>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</si>
  <si>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</si>
  <si>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</si>
  <si>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</si>
  <si>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</si>
  <si>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</si>
  <si>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</si>
  <si>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</si>
  <si>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</si>
  <si>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</si>
  <si>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</si>
  <si>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</si>
  <si>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</si>
  <si>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</si>
  <si>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</si>
  <si>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</si>
  <si>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</si>
  <si>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</si>
  <si>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</si>
  <si>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</si>
  <si>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</si>
  <si>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</si>
  <si>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</si>
  <si>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</si>
  <si>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</si>
  <si>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</si>
  <si>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</si>
  <si>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</si>
  <si>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</si>
  <si>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</si>
  <si>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</si>
  <si>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</si>
  <si>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</si>
  <si>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</si>
  <si>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</si>
  <si>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</si>
  <si>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</si>
  <si>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</si>
  <si>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</si>
  <si>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</si>
  <si>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</si>
  <si>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</si>
  <si>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</si>
  <si>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</si>
  <si>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</si>
  <si>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</si>
  <si>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</si>
  <si>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</si>
  <si>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</si>
  <si>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</si>
  <si>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</si>
  <si>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</si>
  <si>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</si>
  <si>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</si>
  <si>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</si>
  <si>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</si>
  <si>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</si>
  <si>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</si>
  <si>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</si>
  <si>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</si>
  <si>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</si>
  <si>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</si>
  <si>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</si>
  <si>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</si>
  <si>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</si>
  <si>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</si>
  <si>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</si>
  <si>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</si>
  <si>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</si>
  <si>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</si>
  <si>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</si>
  <si>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</si>
  <si>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</si>
  <si>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</si>
  <si>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</si>
  <si>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</si>
  <si>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</si>
  <si>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</si>
  <si>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</si>
  <si>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</si>
  <si>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</si>
  <si>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</si>
  <si>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</si>
  <si>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</si>
  <si>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</si>
  <si>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</si>
  <si>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</si>
  <si>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</si>
  <si>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</si>
  <si>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</si>
  <si>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</si>
  <si>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</si>
  <si>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</si>
  <si>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</si>
  <si>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</si>
  <si>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</si>
  <si>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</si>
  <si>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</si>
  <si>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</si>
  <si>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</si>
  <si>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</si>
  <si>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</si>
  <si>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</si>
  <si>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</si>
  <si>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</si>
  <si>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</si>
  <si>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</si>
  <si>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</si>
  <si>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</si>
  <si>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</si>
  <si>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</si>
  <si>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</si>
  <si>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</si>
  <si>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</si>
  <si>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</si>
  <si>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</si>
  <si>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</si>
  <si>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</si>
  <si>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</si>
  <si>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</si>
  <si>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</si>
  <si>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</si>
  <si>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</si>
  <si>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</si>
  <si>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</si>
  <si>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</si>
  <si>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</si>
  <si>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</si>
  <si>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</si>
  <si>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</si>
  <si>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</si>
  <si>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</si>
  <si>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</si>
  <si>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</si>
  <si>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</si>
  <si>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</si>
  <si>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</si>
  <si>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</si>
  <si>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</si>
  <si>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</si>
  <si>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</si>
  <si>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</si>
  <si>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</si>
  <si>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</si>
  <si>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</si>
  <si>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</si>
  <si>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</si>
  <si>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</si>
  <si>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</si>
  <si>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</si>
  <si>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</si>
  <si>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</si>
  <si>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</si>
  <si>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</si>
  <si>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</si>
  <si>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</si>
  <si>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</si>
  <si>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</si>
  <si>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</si>
  <si>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</si>
  <si>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</si>
  <si>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</si>
  <si>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</si>
  <si>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</si>
  <si>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</si>
  <si>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</si>
  <si>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</si>
  <si>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</si>
  <si>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</si>
  <si>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</si>
  <si>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</si>
  <si>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</si>
  <si>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</si>
  <si>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</si>
  <si>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</si>
  <si>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</si>
  <si>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</si>
  <si>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</si>
  <si>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</si>
  <si>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</si>
  <si>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</si>
  <si>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</si>
  <si>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</si>
  <si>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</si>
  <si>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</si>
  <si>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</si>
  <si>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</si>
  <si>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</si>
  <si>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</si>
  <si>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</si>
  <si>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</si>
  <si>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</si>
  <si>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</si>
  <si>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</si>
  <si>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</si>
  <si>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</si>
  <si>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</si>
  <si>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</si>
  <si>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</si>
  <si>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</si>
  <si>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</si>
  <si>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</si>
  <si>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</si>
  <si>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</si>
  <si>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</si>
  <si>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</si>
  <si>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</si>
  <si>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</si>
  <si>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</si>
  <si>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</si>
  <si>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</si>
  <si>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</si>
  <si>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</si>
  <si>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</si>
  <si>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</si>
  <si>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</si>
  <si>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</si>
  <si>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</si>
  <si>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</si>
  <si>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</si>
  <si>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</si>
  <si>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</si>
  <si>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</si>
  <si>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</si>
  <si>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</si>
  <si>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</si>
  <si>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</si>
  <si>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</si>
  <si>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</si>
  <si>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</si>
  <si>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</si>
  <si>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</si>
  <si>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</si>
  <si>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</si>
  <si>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</si>
  <si>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</si>
  <si>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</si>
  <si>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</si>
  <si>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</si>
  <si>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</si>
  <si>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</si>
  <si>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</si>
  <si>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</si>
  <si>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</si>
  <si>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</si>
  <si>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</si>
  <si>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</si>
  <si>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</si>
  <si>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</si>
  <si>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</si>
  <si>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</si>
  <si>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</si>
  <si>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</si>
  <si>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</si>
  <si>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</si>
  <si>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</si>
  <si>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</si>
  <si>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</si>
  <si>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</si>
  <si>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</si>
  <si>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</si>
  <si>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</si>
  <si>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</si>
  <si>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</si>
  <si>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</si>
  <si>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</si>
  <si>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</si>
  <si>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</si>
  <si>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</si>
  <si>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</si>
  <si>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</si>
  <si>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</si>
  <si>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</si>
  <si>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</si>
  <si>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</si>
  <si>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</si>
  <si>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</si>
  <si>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</si>
  <si>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</si>
  <si>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</si>
  <si>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</si>
  <si>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</si>
  <si>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</si>
  <si>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</si>
  <si>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</si>
  <si>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</si>
  <si>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</si>
  <si>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</si>
  <si>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</si>
  <si>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</si>
  <si>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</si>
  <si>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</si>
  <si>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</si>
  <si>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</si>
  <si>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</si>
  <si>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</si>
  <si>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</si>
  <si>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</si>
  <si>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</si>
  <si>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</si>
  <si>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</si>
  <si>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</si>
  <si>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</si>
  <si>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</si>
  <si>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</si>
  <si>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</si>
  <si>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</si>
  <si>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</si>
  <si>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</si>
  <si>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</si>
  <si>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</si>
  <si>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</si>
  <si>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</si>
  <si>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</si>
  <si>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</si>
  <si>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</si>
  <si>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</si>
  <si>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</si>
  <si>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</si>
  <si>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</si>
  <si>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</si>
  <si>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</si>
  <si>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</si>
  <si>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</si>
  <si>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</si>
  <si>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</si>
  <si>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</si>
  <si>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</si>
  <si>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</si>
  <si>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</si>
  <si>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</si>
  <si>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</si>
  <si>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</si>
  <si>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</si>
  <si>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</si>
  <si>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</si>
  <si>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</si>
  <si>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</si>
  <si>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</si>
  <si>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</si>
  <si>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</si>
  <si>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</si>
  <si>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</si>
  <si>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</si>
  <si>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</si>
  <si>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</si>
  <si>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</si>
  <si>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</si>
  <si>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</si>
  <si>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</si>
  <si>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</si>
  <si>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</si>
  <si>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</si>
  <si>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</si>
  <si>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</si>
  <si>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</si>
  <si>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</si>
  <si>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</si>
  <si>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</si>
  <si>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</si>
  <si>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</si>
  <si>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</si>
  <si>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</si>
  <si>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</si>
  <si>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</si>
  <si>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</si>
  <si>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</si>
  <si>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</si>
  <si>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</si>
  <si>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</si>
  <si>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</si>
  <si>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</si>
  <si>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</si>
  <si>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</si>
  <si>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</si>
  <si>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</si>
  <si>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</si>
  <si>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</si>
  <si>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</si>
  <si>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</si>
  <si>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</si>
  <si>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</si>
  <si>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</si>
  <si>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</si>
  <si>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</si>
  <si>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</si>
  <si>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</si>
  <si>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</si>
  <si>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</si>
  <si>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</si>
  <si>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</si>
  <si>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</si>
  <si>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</si>
  <si>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</si>
  <si>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</si>
  <si>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</si>
  <si>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</si>
  <si>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</si>
  <si>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</si>
  <si>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</si>
  <si>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</si>
  <si>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</si>
  <si>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</si>
  <si>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</si>
  <si>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</si>
  <si>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</si>
  <si>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</si>
  <si>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</si>
  <si>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</si>
  <si>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</si>
  <si>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</si>
  <si>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</si>
  <si>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</si>
  <si>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</si>
  <si>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</si>
  <si>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</si>
  <si>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</si>
  <si>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</si>
  <si>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</si>
  <si>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</si>
  <si>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</si>
  <si>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</si>
  <si>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</si>
  <si>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</si>
  <si>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</si>
  <si>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</si>
  <si>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</si>
  <si>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</si>
  <si>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</si>
  <si>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</si>
  <si>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</si>
  <si>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</si>
  <si>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</si>
  <si>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</si>
  <si>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</si>
  <si>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</si>
  <si>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</si>
  <si>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</si>
  <si>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</si>
  <si>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</si>
  <si>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</si>
  <si>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</si>
  <si>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</si>
  <si>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</si>
  <si>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</si>
  <si>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</si>
  <si>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</si>
  <si>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</si>
  <si>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</si>
  <si>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</si>
  <si>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</si>
  <si>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</si>
  <si>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</si>
  <si>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</si>
  <si>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</si>
  <si>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</si>
  <si>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</si>
  <si>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</si>
  <si>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</si>
  <si>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</si>
  <si>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</si>
  <si>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</si>
  <si>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</si>
  <si>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</si>
  <si>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</si>
  <si>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</si>
  <si>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</si>
  <si>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</si>
  <si>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</si>
  <si>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</si>
  <si>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</si>
  <si>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</si>
  <si>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</si>
  <si>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</si>
  <si>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</si>
  <si>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</si>
  <si>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</si>
  <si>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</si>
  <si>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</si>
  <si>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</si>
  <si>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</si>
  <si>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</si>
  <si>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</si>
  <si>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</si>
  <si>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</si>
  <si>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</si>
  <si>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</si>
  <si>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</si>
  <si>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</si>
  <si>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</si>
  <si>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</si>
  <si>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</si>
  <si>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</si>
  <si>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</si>
  <si>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</si>
  <si>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</si>
  <si>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</si>
  <si>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</si>
  <si>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</si>
  <si>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</si>
  <si>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</si>
  <si>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</si>
  <si>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</si>
  <si>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</si>
  <si>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</si>
  <si>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</si>
  <si>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</si>
  <si>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</si>
  <si>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</si>
  <si>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</si>
  <si>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</si>
  <si>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</si>
  <si>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</si>
  <si>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</si>
  <si>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</si>
  <si>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</si>
  <si>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</si>
  <si>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</si>
  <si>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</si>
  <si>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</si>
  <si>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</si>
  <si>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</si>
  <si>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</si>
  <si>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</si>
  <si>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</si>
  <si>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</si>
  <si>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</si>
  <si>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</si>
  <si>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</si>
  <si>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</si>
  <si>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</si>
  <si>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</si>
  <si>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</si>
  <si>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</si>
  <si>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</si>
  <si>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</si>
  <si>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</si>
  <si>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</si>
  <si>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</si>
  <si>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</si>
  <si>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</si>
  <si>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</si>
  <si>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</si>
  <si>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</si>
  <si>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</si>
  <si>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</si>
  <si>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</si>
  <si>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</si>
  <si>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</si>
  <si>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</si>
  <si>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</si>
  <si>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</si>
  <si>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</si>
  <si>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</si>
  <si>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</si>
  <si>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</si>
  <si>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</si>
  <si>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</si>
  <si>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</si>
  <si>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</si>
  <si>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</si>
  <si>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</si>
  <si>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</si>
  <si>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</si>
  <si>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</si>
  <si>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</si>
  <si>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</si>
  <si>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</si>
  <si>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</si>
  <si>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</si>
  <si>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</si>
  <si>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</si>
  <si>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</si>
  <si>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</si>
  <si>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</si>
  <si>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</si>
  <si>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</si>
  <si>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</si>
  <si>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</si>
  <si>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</si>
  <si>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</si>
  <si>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</si>
  <si>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</si>
  <si>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</si>
  <si>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</si>
  <si>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</si>
  <si>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</si>
  <si>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</si>
  <si>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</si>
  <si>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</si>
  <si>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</si>
  <si>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</si>
  <si>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</si>
  <si>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</si>
  <si>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</si>
  <si>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</si>
  <si>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</si>
  <si>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</si>
  <si>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</si>
  <si>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</si>
  <si>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</si>
  <si>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</si>
  <si>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</si>
  <si>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</si>
  <si>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</si>
  <si>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</si>
  <si>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</si>
  <si>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</si>
  <si>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</si>
  <si>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</si>
  <si>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</si>
  <si>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</si>
  <si>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</si>
  <si>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</si>
  <si>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</si>
  <si>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</si>
  <si>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</si>
  <si>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</si>
  <si>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</si>
  <si>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</si>
  <si>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</si>
  <si>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</si>
  <si>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</si>
  <si>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</si>
  <si>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</si>
  <si>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</si>
  <si>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</si>
  <si>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</si>
  <si>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</si>
  <si>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</si>
  <si>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</si>
  <si>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</si>
  <si>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</si>
  <si>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</si>
  <si>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</si>
  <si>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</si>
  <si>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</si>
  <si>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</si>
  <si>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</si>
  <si>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</si>
  <si>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</si>
  <si>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</si>
  <si>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</si>
  <si>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</si>
  <si>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</si>
  <si>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</si>
  <si>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</si>
  <si>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</si>
  <si>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</si>
  <si>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</si>
  <si>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</si>
  <si>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</si>
  <si>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</si>
  <si>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</si>
  <si>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</si>
  <si>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</si>
  <si>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</si>
  <si>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</si>
  <si>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</si>
  <si>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</si>
  <si>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</si>
  <si>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</si>
  <si>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</si>
  <si>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</si>
  <si>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</si>
  <si>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</si>
  <si>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</si>
  <si>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</si>
  <si>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</si>
  <si>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</si>
  <si>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</si>
  <si>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</si>
  <si>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</si>
  <si>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</si>
  <si>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</si>
  <si>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</si>
  <si>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</si>
  <si>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</si>
  <si>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</si>
  <si>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</si>
  <si>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</si>
  <si>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</si>
  <si>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</si>
  <si>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</si>
  <si>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</si>
  <si>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</si>
  <si>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</si>
  <si>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</si>
  <si>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</si>
  <si>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</si>
  <si>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</si>
  <si>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</si>
  <si>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</si>
  <si>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</si>
  <si>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</si>
  <si>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</si>
  <si>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</si>
  <si>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</si>
  <si>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</si>
  <si>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</si>
  <si>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</si>
  <si>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</si>
  <si>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</si>
  <si>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</si>
  <si>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</si>
  <si>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</si>
  <si>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</si>
  <si>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</si>
  <si>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</si>
  <si>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</si>
  <si>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</si>
  <si>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</si>
  <si>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</si>
  <si>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</si>
  <si>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</si>
  <si>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</si>
  <si>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</si>
  <si>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</si>
  <si>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</si>
  <si>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</si>
  <si>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</si>
  <si>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</si>
  <si>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</si>
  <si>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</si>
  <si>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</si>
  <si>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</si>
  <si>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</si>
  <si>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</si>
  <si>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</si>
  <si>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</si>
  <si>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</si>
  <si>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</si>
  <si>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</si>
  <si>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</si>
  <si>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</si>
  <si>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</si>
  <si>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</si>
  <si>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</si>
  <si>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</si>
  <si>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</si>
  <si>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</si>
  <si>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</si>
  <si>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</si>
  <si>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</si>
  <si>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</si>
  <si>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</si>
  <si>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</si>
  <si>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</si>
  <si>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</si>
  <si>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</si>
  <si>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</si>
  <si>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</si>
  <si>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</si>
  <si>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</si>
  <si>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</si>
  <si>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</si>
  <si>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</si>
  <si>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</si>
  <si>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</si>
  <si>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</si>
  <si>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</si>
  <si>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</si>
  <si>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</si>
  <si>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</si>
  <si>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</si>
  <si>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</si>
  <si>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</si>
  <si>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</si>
  <si>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</si>
  <si>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</si>
  <si>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</si>
  <si>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</si>
  <si>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</si>
  <si>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</si>
  <si>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</si>
  <si>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</si>
  <si>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</si>
  <si>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</si>
  <si>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</si>
  <si>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</si>
  <si>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</si>
  <si>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</si>
  <si>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</si>
  <si>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</si>
  <si>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</si>
  <si>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</si>
  <si>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</si>
  <si>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</si>
  <si>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</si>
  <si>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</si>
  <si>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</si>
  <si>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</si>
  <si>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</si>
  <si>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</si>
  <si>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</si>
  <si>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</si>
  <si>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</si>
  <si>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</si>
  <si>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</si>
  <si>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</si>
  <si>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</si>
  <si>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</si>
  <si>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</si>
  <si>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</si>
  <si>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</si>
  <si>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</si>
  <si>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</si>
  <si>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</si>
  <si>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</si>
  <si>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</si>
  <si>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</si>
  <si>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</si>
  <si>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</si>
  <si>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</si>
  <si>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</si>
  <si>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</si>
  <si>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</si>
  <si>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</si>
  <si>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</si>
  <si>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</si>
  <si>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</si>
  <si>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</si>
  <si>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</si>
  <si>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</si>
  <si>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</si>
  <si>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</si>
  <si>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</si>
  <si>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</si>
  <si>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</si>
  <si>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</si>
  <si>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</si>
  <si>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</si>
  <si>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</si>
  <si>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</si>
  <si>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</si>
  <si>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</si>
  <si>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</si>
  <si>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</si>
  <si>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</si>
  <si>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</si>
  <si>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</si>
  <si>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</si>
  <si>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</si>
  <si>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</si>
  <si>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</si>
  <si>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</si>
  <si>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</si>
  <si>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</si>
  <si>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</si>
  <si>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</si>
  <si>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</si>
  <si>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</si>
  <si>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</si>
  <si>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</si>
  <si>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</si>
  <si>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</si>
  <si>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</si>
  <si>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</si>
  <si>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</si>
  <si>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</si>
  <si>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</si>
  <si>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</si>
  <si>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</si>
  <si>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</si>
  <si>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</si>
  <si>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</si>
  <si>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</si>
  <si>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</si>
  <si>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</si>
  <si>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</si>
  <si>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</si>
  <si>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</si>
  <si>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</si>
  <si>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</si>
  <si>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</si>
  <si>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</si>
  <si>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</si>
  <si>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</si>
  <si>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</si>
  <si>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</si>
  <si>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</si>
  <si>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</si>
  <si>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</si>
  <si>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</si>
  <si>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</si>
  <si>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</si>
  <si>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</si>
  <si>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</si>
  <si>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</si>
  <si>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</si>
  <si>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</si>
  <si>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</si>
  <si>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</si>
  <si>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</si>
  <si>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</si>
  <si>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</si>
  <si>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</si>
  <si>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</si>
  <si>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</si>
  <si>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</si>
  <si>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</si>
  <si>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</si>
  <si>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</si>
  <si>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</si>
  <si>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</si>
  <si>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</si>
  <si>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</si>
  <si>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</si>
  <si>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</si>
  <si>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</si>
  <si>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</si>
  <si>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</si>
  <si>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</si>
  <si>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</si>
  <si>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</si>
  <si>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</si>
  <si>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</si>
  <si>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</si>
  <si>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</si>
  <si>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</si>
  <si>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</si>
  <si>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</si>
  <si>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</si>
  <si>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</si>
  <si>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</si>
  <si>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</si>
  <si>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</si>
  <si>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</si>
  <si>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</si>
  <si>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</si>
  <si>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</si>
  <si>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</si>
  <si>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</si>
  <si>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</si>
  <si>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</si>
  <si>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</si>
  <si>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</si>
  <si>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</si>
  <si>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</si>
  <si>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</si>
  <si>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</si>
  <si>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</si>
  <si>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</si>
  <si>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</si>
  <si>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</si>
  <si>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</si>
  <si>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</si>
  <si>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</si>
  <si>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</si>
  <si>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</si>
  <si>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</si>
  <si>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</si>
  <si>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</si>
  <si>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</si>
  <si>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</si>
  <si>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</si>
  <si>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</si>
  <si>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</si>
  <si>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</si>
  <si>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</si>
  <si>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</si>
  <si>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</si>
  <si>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</si>
  <si>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</si>
  <si>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</si>
  <si>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</si>
  <si>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</si>
  <si>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</si>
  <si>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</si>
  <si>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</si>
  <si>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</si>
  <si>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</si>
  <si>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</si>
  <si>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</si>
  <si>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</si>
  <si>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</si>
  <si>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</si>
  <si>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</si>
  <si>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</si>
  <si>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</si>
  <si>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</si>
  <si>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</si>
  <si>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</si>
  <si>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</si>
  <si>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</si>
  <si>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</si>
  <si>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</si>
  <si>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</si>
  <si>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</si>
  <si>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</si>
  <si>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</si>
  <si>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</si>
  <si>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</si>
  <si>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</si>
  <si>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</si>
  <si>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</si>
  <si>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</si>
  <si>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</si>
  <si>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</si>
  <si>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</si>
  <si>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</si>
  <si>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</si>
  <si>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</si>
  <si>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</si>
  <si>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</si>
  <si>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</si>
  <si>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</si>
  <si>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</si>
  <si>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</si>
  <si>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</si>
  <si>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</si>
  <si>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</si>
  <si>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</si>
  <si>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</si>
  <si>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</si>
  <si>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</si>
  <si>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</si>
  <si>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</si>
  <si>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</si>
  <si>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</si>
  <si>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</si>
  <si>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</si>
  <si>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</si>
  <si>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</si>
  <si>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</si>
  <si>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</si>
  <si>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</si>
  <si>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</si>
  <si>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</si>
  <si>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</si>
  <si>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</si>
  <si>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</si>
  <si>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</si>
  <si>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</si>
  <si>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</si>
  <si>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</si>
  <si>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</si>
  <si>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</si>
  <si>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</si>
  <si>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</si>
  <si>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</si>
  <si>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</si>
  <si>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</si>
  <si>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</si>
  <si>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</si>
  <si>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</si>
  <si>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</si>
  <si>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</si>
  <si>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</si>
  <si>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</si>
  <si>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</si>
  <si>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</si>
  <si>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</si>
  <si>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</si>
  <si>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</si>
  <si>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</si>
  <si>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</si>
  <si>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</si>
  <si>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</si>
  <si>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</si>
  <si>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</si>
  <si>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</si>
  <si>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</si>
  <si>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</si>
  <si>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</si>
  <si>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</si>
  <si>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</si>
  <si>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</si>
  <si>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</si>
  <si>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</si>
  <si>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</si>
  <si>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</si>
  <si>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</si>
  <si>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</si>
  <si>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</si>
  <si>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</si>
  <si>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</si>
  <si>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</si>
  <si>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</si>
  <si>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</si>
  <si>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</si>
  <si>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</si>
  <si>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</si>
  <si>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</si>
  <si>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</si>
  <si>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</si>
  <si>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</si>
  <si>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</si>
  <si>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</si>
  <si>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</si>
  <si>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</si>
  <si>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</si>
  <si>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</si>
  <si>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</si>
  <si>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</si>
  <si>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</si>
  <si>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</si>
  <si>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</si>
  <si>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</si>
  <si>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</si>
  <si>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</si>
  <si>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</si>
  <si>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</si>
  <si>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</si>
  <si>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</si>
  <si>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</si>
  <si>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</si>
  <si>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</si>
  <si>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</si>
  <si>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</si>
  <si>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</si>
  <si>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</si>
  <si>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</si>
  <si>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</si>
  <si>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</si>
  <si>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</si>
  <si>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</si>
  <si>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</si>
  <si>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</si>
  <si>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</si>
  <si>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</si>
  <si>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</si>
  <si>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</si>
  <si>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</si>
  <si>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</si>
  <si>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</si>
  <si>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</si>
  <si>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</si>
  <si>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</si>
  <si>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</si>
  <si>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</si>
  <si>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</si>
  <si>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</si>
  <si>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</si>
  <si>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</si>
  <si>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</si>
  <si>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</si>
  <si>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</si>
  <si>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</si>
  <si>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</si>
  <si>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</si>
  <si>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</si>
  <si>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</si>
  <si>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</si>
  <si>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</si>
  <si>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</si>
  <si>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</si>
  <si>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</si>
  <si>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</si>
  <si>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</si>
  <si>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</si>
  <si>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</si>
  <si>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</si>
  <si>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</si>
  <si>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</si>
  <si>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</si>
  <si>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</si>
  <si>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</si>
  <si>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</si>
  <si>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</si>
  <si>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</si>
  <si>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</si>
  <si>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</si>
  <si>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</si>
  <si>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</si>
  <si>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</si>
  <si>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</si>
  <si>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</si>
  <si>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</si>
  <si>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</si>
  <si>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</si>
  <si>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</si>
  <si>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</si>
  <si>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</si>
  <si>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</si>
  <si>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</si>
  <si>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</si>
  <si>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</si>
  <si>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</si>
  <si>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</si>
  <si>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</si>
  <si>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</si>
  <si>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</si>
  <si>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</si>
  <si>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</si>
  <si>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</si>
  <si>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</si>
  <si>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</si>
  <si>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</si>
  <si>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</si>
  <si>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</si>
  <si>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</si>
  <si>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</si>
  <si>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</si>
  <si>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</si>
  <si>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</si>
  <si>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</si>
  <si>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</si>
  <si>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</si>
  <si>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</si>
  <si>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</si>
  <si>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</si>
  <si>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</si>
  <si>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</si>
  <si>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</si>
  <si>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</si>
  <si>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</si>
  <si>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</si>
  <si>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</si>
  <si>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</si>
  <si>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</si>
  <si>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</si>
  <si>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</si>
  <si>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</si>
  <si>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</si>
  <si>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</si>
  <si>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</si>
  <si>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</si>
  <si>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</si>
  <si>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</si>
  <si>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</si>
  <si>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</si>
  <si>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</si>
  <si>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</si>
  <si>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</si>
  <si>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</si>
  <si>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</si>
  <si>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</si>
  <si>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</si>
  <si>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</si>
  <si>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</si>
  <si>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</si>
  <si>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</si>
  <si>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</si>
  <si>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</si>
  <si>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</si>
  <si>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</si>
  <si>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</si>
  <si>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</si>
  <si>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</si>
  <si>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</si>
  <si>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</si>
  <si>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</si>
  <si>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</si>
  <si>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</si>
  <si>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</si>
  <si>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</si>
  <si>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</si>
  <si>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</si>
  <si>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</si>
  <si>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</si>
  <si>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</si>
  <si>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</si>
  <si>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</si>
  <si>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</si>
  <si>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</si>
  <si>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</si>
  <si>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</si>
  <si>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</si>
  <si>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</si>
  <si>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</si>
  <si>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</si>
  <si>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</si>
  <si>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</si>
  <si>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</si>
  <si>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</si>
  <si>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</si>
  <si>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</si>
  <si>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</si>
  <si>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</si>
  <si>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</si>
  <si>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</si>
  <si>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</si>
  <si>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</si>
  <si>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</si>
  <si>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</si>
  <si>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</si>
  <si>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</si>
  <si>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</si>
  <si>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</si>
  <si>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</si>
  <si>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</si>
  <si>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</si>
  <si>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</si>
  <si>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</si>
  <si>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</si>
  <si>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</si>
  <si>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</si>
  <si>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</si>
  <si>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</si>
  <si>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</si>
  <si>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</si>
  <si>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</si>
  <si>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</si>
  <si>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</si>
  <si>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</si>
  <si>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</si>
  <si>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</si>
  <si>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</si>
  <si>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</si>
  <si>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</si>
  <si>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</si>
  <si>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</si>
  <si>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</si>
  <si>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</si>
  <si>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</si>
  <si>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</si>
  <si>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</si>
  <si>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</si>
  <si>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</si>
  <si>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</si>
  <si>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</si>
  <si>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</si>
  <si>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</si>
  <si>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</si>
  <si>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</si>
  <si>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</si>
  <si>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</si>
  <si>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</si>
  <si>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</si>
  <si>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</si>
  <si>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</si>
  <si>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</si>
  <si>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</si>
  <si>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</si>
  <si>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</si>
  <si>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</si>
  <si>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</si>
  <si>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</si>
  <si>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</si>
  <si>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</si>
  <si>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</si>
  <si>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</si>
  <si>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</si>
  <si>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</si>
  <si>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</si>
  <si>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</si>
  <si>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</si>
  <si>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</si>
  <si>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</si>
  <si>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</si>
  <si>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</si>
  <si>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</si>
  <si>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</si>
  <si>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</si>
  <si>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</si>
  <si>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</si>
  <si>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</si>
  <si>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</si>
  <si>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</si>
  <si>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</si>
  <si>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</si>
  <si>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</si>
  <si>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</si>
  <si>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</si>
  <si>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</si>
  <si>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</si>
  <si>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</si>
  <si>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</si>
  <si>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</si>
  <si>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</si>
  <si>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</si>
  <si>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</si>
  <si>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</si>
  <si>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</si>
  <si>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</si>
  <si>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</si>
  <si>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</si>
  <si>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</si>
  <si>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</si>
  <si>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</si>
  <si>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</si>
  <si>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</si>
  <si>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</si>
  <si>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</si>
  <si>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</si>
  <si>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</si>
  <si>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</si>
  <si>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</si>
  <si>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</si>
  <si>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</si>
  <si>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</si>
  <si>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</si>
  <si>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</si>
  <si>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</si>
  <si>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</si>
  <si>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</si>
  <si>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</si>
  <si>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</si>
  <si>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</si>
  <si>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</si>
  <si>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</si>
  <si>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</si>
  <si>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</si>
  <si>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</si>
  <si>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</si>
  <si>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</si>
  <si>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</si>
  <si>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</si>
  <si>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</si>
  <si>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</si>
  <si>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</si>
  <si>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</si>
  <si>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</si>
  <si>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</si>
  <si>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</si>
  <si>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</si>
  <si>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</si>
  <si>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</si>
  <si>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</si>
  <si>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</si>
  <si>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</si>
  <si>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</si>
  <si>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</si>
  <si>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</si>
  <si>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</si>
  <si>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</si>
  <si>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</si>
  <si>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</si>
  <si>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</si>
  <si>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</si>
  <si>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</si>
  <si>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</si>
  <si>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</si>
  <si>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</si>
  <si>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</si>
  <si>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</si>
  <si>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</si>
  <si>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</si>
  <si>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</si>
  <si>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</si>
  <si>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</si>
  <si>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</si>
  <si>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</si>
  <si>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</si>
  <si>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</si>
  <si>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</si>
  <si>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</si>
  <si>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</si>
  <si>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</si>
  <si>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</si>
  <si>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</si>
  <si>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</si>
  <si>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</si>
  <si>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</si>
  <si>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</si>
  <si>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</si>
  <si>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</si>
  <si>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</si>
  <si>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</si>
  <si>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</si>
  <si>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</si>
  <si>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</si>
  <si>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</si>
  <si>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</si>
  <si>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</si>
  <si>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</si>
  <si>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</si>
  <si>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</si>
  <si>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</si>
  <si>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</si>
  <si>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</si>
  <si>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</si>
  <si>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</si>
  <si>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</si>
  <si>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</si>
  <si>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</si>
  <si>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</si>
  <si>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</si>
  <si>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</si>
  <si>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</si>
  <si>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</si>
  <si>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</si>
  <si>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</si>
  <si>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</si>
  <si>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</si>
  <si>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</si>
  <si>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</si>
  <si>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</si>
  <si>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</si>
  <si>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</si>
  <si>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</si>
  <si>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</si>
  <si>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</si>
  <si>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</si>
  <si>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</si>
  <si>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</si>
  <si>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</si>
  <si>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</si>
  <si>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</si>
  <si>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</si>
  <si>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</si>
  <si>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</si>
  <si>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</si>
  <si>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</si>
  <si>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</si>
  <si>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</si>
  <si>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</si>
  <si>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</si>
  <si>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</si>
  <si>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</si>
  <si>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</si>
  <si>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</si>
  <si>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</si>
  <si>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</si>
  <si>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</si>
  <si>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</si>
  <si>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</si>
  <si>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</si>
  <si>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</si>
  <si>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</si>
  <si>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</si>
  <si>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</si>
  <si>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</si>
  <si>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</si>
  <si>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</si>
  <si>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</si>
  <si>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</si>
  <si>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</si>
  <si>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</si>
  <si>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</si>
  <si>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</si>
  <si>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</si>
  <si>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</si>
  <si>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</si>
  <si>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</si>
  <si>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</si>
  <si>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</si>
  <si>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</si>
  <si>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</si>
  <si>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</si>
  <si>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</si>
  <si>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</si>
  <si>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</si>
  <si>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</si>
  <si>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</si>
  <si>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</si>
  <si>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</si>
  <si>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</si>
  <si>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</si>
  <si>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</si>
  <si>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</si>
  <si>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</si>
  <si>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</si>
  <si>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</si>
  <si>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</si>
  <si>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</si>
  <si>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</si>
  <si>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</si>
  <si>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</si>
  <si>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</si>
  <si>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</si>
  <si>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</si>
  <si>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</si>
  <si>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</si>
  <si>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</si>
  <si>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</si>
  <si>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</si>
  <si>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</si>
  <si>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</si>
  <si>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</si>
  <si>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</si>
  <si>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</si>
  <si>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</si>
  <si>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</si>
  <si>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</si>
  <si>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</si>
  <si>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</si>
  <si>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</si>
  <si>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</si>
  <si>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</si>
  <si>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</si>
  <si>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</si>
  <si>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</si>
  <si>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</si>
  <si>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</si>
  <si>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</si>
  <si>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</si>
  <si>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</si>
  <si>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</si>
  <si>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</si>
  <si>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</si>
  <si>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</si>
  <si>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</si>
  <si>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</si>
  <si>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</si>
  <si>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</si>
  <si>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</si>
  <si>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</si>
  <si>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</si>
  <si>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</si>
  <si>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</si>
  <si>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</si>
  <si>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</si>
  <si>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</si>
  <si>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</si>
  <si>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</si>
  <si>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</si>
  <si>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</si>
  <si>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</si>
  <si>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</si>
  <si>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</si>
  <si>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</si>
  <si>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</si>
  <si>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</si>
  <si>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</si>
  <si>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</si>
  <si>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</si>
  <si>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</si>
  <si>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</si>
  <si>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</si>
  <si>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</si>
  <si>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</si>
  <si>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</si>
  <si>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</si>
  <si>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</si>
  <si>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</si>
  <si>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</si>
  <si>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</si>
  <si>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</si>
  <si>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</si>
  <si>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</si>
  <si>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</si>
  <si>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</si>
  <si>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</si>
  <si>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</si>
  <si>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</si>
  <si>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</si>
  <si>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</si>
  <si>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</si>
  <si>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</si>
  <si>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</si>
  <si>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</si>
  <si>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</si>
  <si>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</si>
  <si>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</si>
  <si>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</si>
  <si>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</si>
  <si>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</si>
  <si>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</si>
  <si>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</si>
  <si>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</si>
  <si>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</si>
  <si>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</si>
  <si>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</si>
  <si>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</si>
  <si>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</si>
  <si>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</si>
  <si>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</si>
  <si>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</si>
  <si>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</si>
  <si>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</si>
  <si>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</si>
  <si>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</si>
  <si>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</si>
  <si>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</si>
  <si>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</si>
  <si>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</si>
  <si>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</si>
  <si>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</si>
  <si>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</si>
  <si>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</si>
  <si>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</si>
  <si>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</si>
  <si>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</si>
  <si>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</si>
  <si>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</si>
  <si>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</si>
  <si>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</si>
  <si>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</si>
  <si>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</si>
  <si>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</si>
  <si>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</si>
  <si>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</si>
  <si>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</si>
  <si>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</si>
  <si>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</si>
  <si>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</si>
  <si>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</si>
  <si>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</si>
  <si>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</si>
  <si>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</si>
  <si>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</si>
  <si>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</si>
  <si>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</si>
  <si>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</si>
  <si>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</si>
  <si>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</si>
  <si>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</si>
  <si>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</si>
  <si>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</si>
  <si>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</si>
  <si>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</si>
  <si>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</si>
  <si>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</si>
  <si>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</si>
  <si>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</si>
  <si>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</si>
  <si>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</si>
  <si>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</si>
  <si>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</si>
  <si>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</si>
  <si>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</si>
  <si>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</si>
  <si>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</si>
  <si>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</si>
  <si>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</si>
  <si>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</si>
  <si>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</si>
  <si>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</si>
  <si>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</si>
  <si>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</si>
  <si>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</si>
  <si>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</si>
  <si>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</si>
  <si>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</si>
  <si>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</si>
  <si>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</si>
  <si>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</si>
  <si>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</si>
  <si>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</si>
  <si>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</si>
  <si>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</si>
  <si>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</si>
  <si>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</si>
  <si>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</si>
  <si>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</si>
  <si>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</si>
  <si>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</si>
  <si>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</si>
  <si>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</si>
  <si>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</si>
  <si>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</si>
  <si>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</si>
  <si>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</si>
  <si>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</si>
  <si>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</si>
  <si>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</si>
  <si>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</si>
  <si>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</si>
  <si>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</si>
  <si>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</si>
  <si>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</si>
  <si>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</si>
  <si>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</si>
  <si>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</si>
  <si>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</si>
  <si>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</si>
  <si>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</si>
  <si>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</si>
  <si>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</si>
  <si>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</si>
  <si>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</si>
  <si>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</si>
  <si>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</si>
  <si>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</si>
  <si>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</si>
  <si>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</si>
  <si>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</si>
  <si>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</si>
  <si>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</si>
  <si>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</si>
  <si>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</si>
  <si>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</si>
  <si>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</si>
  <si>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</si>
  <si>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</si>
  <si>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</si>
  <si>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</si>
  <si>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</si>
  <si>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</si>
  <si>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</si>
  <si>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</si>
  <si>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</si>
  <si>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</si>
  <si>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</si>
  <si>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</si>
  <si>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</si>
  <si>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</si>
  <si>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</si>
  <si>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</si>
  <si>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</si>
  <si>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</si>
  <si>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</si>
  <si>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</si>
  <si>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</si>
  <si>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</si>
  <si>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</si>
  <si>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</si>
  <si>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</si>
  <si>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</si>
  <si>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</si>
  <si>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</si>
  <si>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</si>
  <si>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</si>
  <si>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</si>
  <si>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</si>
  <si>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</si>
  <si>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</si>
  <si>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</si>
  <si>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</si>
  <si>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</si>
  <si>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</si>
  <si>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</si>
  <si>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</si>
  <si>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</si>
  <si>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</si>
  <si>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</si>
  <si>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</si>
  <si>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</si>
  <si>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</si>
  <si>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</si>
  <si>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</si>
  <si>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</si>
  <si>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</si>
  <si>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</si>
  <si>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</si>
  <si>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</si>
  <si>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</si>
  <si>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</si>
  <si>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</si>
  <si>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</si>
  <si>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</si>
  <si>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</si>
  <si>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</si>
  <si>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</si>
  <si>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</si>
  <si>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</si>
  <si>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</si>
  <si>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</si>
  <si>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</si>
  <si>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</si>
  <si>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</si>
  <si>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</si>
  <si>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</si>
  <si>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</si>
  <si>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</si>
  <si>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</si>
  <si>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</si>
  <si>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</si>
  <si>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</si>
  <si>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</si>
  <si>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</si>
  <si>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</si>
  <si>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</si>
  <si>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</si>
  <si>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</si>
  <si>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</si>
  <si>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</si>
  <si>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</si>
  <si>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</si>
  <si>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</si>
  <si>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</si>
  <si>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</si>
  <si>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</si>
  <si>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</si>
  <si>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</si>
  <si>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</si>
  <si>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</si>
  <si>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</si>
  <si>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</si>
  <si>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</si>
  <si>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</si>
  <si>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</si>
  <si>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</si>
  <si>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</si>
  <si>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</si>
  <si>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</si>
  <si>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</si>
  <si>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</si>
  <si>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</si>
  <si>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</si>
  <si>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</si>
  <si>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</si>
  <si>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</si>
  <si>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</si>
  <si>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</si>
  <si>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</si>
  <si>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</si>
  <si>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</si>
  <si>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</si>
  <si>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</si>
  <si>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</si>
  <si>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</si>
  <si>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</si>
  <si>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</si>
  <si>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</si>
  <si>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</si>
  <si>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</si>
  <si>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</si>
  <si>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</si>
  <si>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</si>
  <si>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</si>
  <si>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</si>
  <si>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</si>
  <si>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</si>
  <si>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</si>
  <si>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</si>
  <si>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</si>
  <si>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</si>
  <si>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</si>
  <si>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</si>
  <si>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</si>
  <si>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</si>
  <si>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</si>
  <si>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</si>
  <si>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</si>
  <si>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</si>
  <si>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</si>
  <si>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</si>
  <si>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</si>
  <si>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</si>
  <si>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</si>
  <si>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</si>
  <si>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</si>
  <si>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</si>
  <si>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</si>
  <si>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</si>
  <si>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</si>
  <si>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</si>
  <si>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</si>
  <si>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</si>
  <si>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</si>
  <si>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</si>
  <si>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</si>
  <si>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</si>
  <si>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</si>
  <si>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</si>
  <si>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</si>
  <si>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</si>
  <si>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</si>
  <si>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</si>
  <si>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</si>
  <si>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</si>
  <si>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</si>
  <si>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</si>
  <si>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</si>
  <si>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</si>
  <si>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</si>
  <si>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</si>
  <si>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</si>
  <si>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</si>
  <si>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</si>
  <si>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</si>
  <si>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</si>
  <si>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</si>
  <si>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</si>
  <si>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</si>
  <si>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</si>
  <si>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</si>
  <si>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</si>
  <si>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</si>
  <si>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</si>
  <si>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</si>
  <si>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</si>
  <si>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</si>
  <si>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</si>
  <si>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</si>
  <si>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</si>
  <si>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</si>
  <si>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</si>
  <si>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</si>
  <si>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</si>
  <si>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</si>
  <si>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</si>
  <si>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</si>
  <si>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</si>
  <si>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</si>
  <si>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</si>
  <si>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</si>
  <si>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</si>
  <si>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</si>
  <si>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</si>
  <si>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</si>
  <si>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</si>
  <si>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</si>
  <si>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</si>
  <si>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</si>
  <si>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</si>
  <si>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</si>
  <si>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</si>
  <si>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</si>
  <si>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</si>
  <si>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</si>
  <si>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</si>
  <si>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</si>
  <si>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</si>
  <si>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</si>
  <si>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</si>
  <si>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</si>
  <si>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</si>
  <si>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</si>
  <si>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</si>
  <si>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</si>
  <si>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</si>
  <si>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</si>
  <si>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</si>
  <si>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</si>
  <si>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</si>
  <si>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</si>
  <si>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</si>
  <si>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</si>
  <si>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</si>
  <si>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</si>
  <si>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</si>
  <si>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</si>
  <si>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</si>
  <si>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</si>
  <si>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</si>
  <si>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</si>
  <si>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</si>
  <si>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</si>
  <si>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</si>
  <si>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</si>
  <si>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</si>
  <si>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</si>
  <si>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</si>
  <si>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</si>
  <si>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</si>
  <si>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</si>
  <si>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</si>
  <si>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</si>
  <si>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</si>
  <si>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</si>
  <si>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</si>
  <si>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</si>
  <si>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</si>
  <si>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</si>
  <si>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</si>
  <si>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</si>
  <si>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</si>
  <si>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</si>
  <si>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</si>
  <si>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</si>
  <si>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</si>
  <si>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</si>
  <si>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</si>
  <si>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</si>
  <si>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</si>
  <si>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</si>
  <si>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</si>
  <si>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</si>
  <si>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</si>
  <si>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</si>
  <si>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</si>
  <si>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</si>
  <si>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</si>
  <si>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</si>
  <si>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</si>
  <si>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</si>
  <si>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</si>
  <si>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</si>
  <si>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</si>
  <si>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</si>
  <si>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</si>
  <si>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</si>
  <si>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</si>
  <si>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</si>
  <si>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</si>
  <si>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</si>
  <si>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</si>
  <si>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</si>
  <si>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</si>
  <si>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</si>
  <si>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</si>
  <si>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</si>
  <si>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</si>
  <si>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</si>
  <si>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</si>
  <si>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</si>
  <si>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</si>
  <si>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</si>
  <si>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</si>
  <si>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</si>
  <si>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</si>
  <si>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</si>
  <si>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</si>
  <si>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</si>
  <si>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</si>
  <si>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</si>
  <si>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</si>
  <si>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</si>
  <si>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</si>
  <si>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</si>
  <si>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</si>
  <si>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</si>
  <si>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</si>
  <si>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</si>
  <si>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</si>
  <si>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</si>
  <si>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</si>
  <si>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</si>
  <si>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</si>
  <si>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</si>
  <si>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</si>
  <si>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</si>
  <si>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</si>
  <si>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</si>
  <si>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</si>
  <si>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</si>
  <si>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</si>
  <si>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</si>
  <si>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</si>
  <si>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</si>
  <si>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</si>
  <si>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</si>
  <si>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</si>
  <si>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</si>
  <si>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</si>
  <si>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</si>
  <si>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</si>
  <si>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</si>
  <si>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</si>
  <si>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</si>
  <si>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</si>
  <si>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</si>
  <si>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</si>
  <si>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</si>
  <si>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</si>
  <si>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</si>
  <si>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</si>
  <si>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</si>
  <si>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</si>
  <si>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</si>
  <si>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</si>
  <si>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</si>
  <si>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</si>
  <si>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</si>
  <si>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</si>
  <si>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</si>
  <si>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</si>
  <si>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</si>
  <si>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</si>
  <si>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</si>
  <si>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</si>
  <si>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</si>
  <si>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</si>
  <si>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</si>
  <si>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</si>
  <si>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</si>
  <si>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</si>
  <si>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</si>
  <si>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</si>
  <si>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</si>
  <si>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</si>
  <si>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</si>
  <si>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</si>
  <si>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</si>
  <si>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</si>
  <si>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</si>
  <si>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</si>
  <si>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</si>
  <si>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</si>
  <si>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</si>
  <si>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</si>
  <si>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</si>
  <si>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</si>
  <si>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</si>
  <si>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</si>
  <si>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</si>
  <si>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</si>
  <si>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</si>
  <si>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</si>
  <si>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</si>
  <si>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</si>
  <si>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</si>
  <si>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</si>
  <si>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</si>
  <si>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</si>
  <si>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</si>
  <si>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</si>
  <si>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</si>
  <si>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</si>
  <si>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</si>
  <si>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</si>
  <si>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</si>
  <si>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</si>
  <si>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</si>
  <si>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</si>
  <si>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</si>
  <si>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</si>
  <si>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</si>
  <si>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</si>
  <si>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</si>
  <si>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</si>
  <si>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</si>
  <si>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</si>
  <si>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</si>
  <si>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</si>
  <si>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</si>
  <si>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</si>
  <si>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</si>
  <si>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</si>
  <si>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</si>
  <si>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</si>
  <si>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</si>
  <si>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</si>
  <si>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</si>
  <si>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</si>
  <si>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</si>
  <si>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</si>
  <si>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</si>
  <si>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</si>
  <si>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</si>
  <si>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</si>
  <si>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</si>
  <si>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</si>
  <si>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</si>
  <si>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</si>
  <si>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</si>
  <si>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</si>
  <si>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</si>
  <si>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</si>
  <si>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</si>
  <si>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</si>
  <si>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</si>
  <si>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</si>
  <si>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</si>
  <si>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</si>
  <si>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</si>
  <si>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</si>
  <si>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</si>
  <si>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</si>
  <si>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</si>
  <si>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</si>
  <si>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</si>
  <si>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</si>
  <si>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</si>
  <si>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</si>
  <si>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</si>
  <si>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</si>
  <si>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</si>
  <si>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</si>
  <si>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</si>
  <si>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</si>
  <si>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</si>
  <si>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</si>
  <si>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</si>
  <si>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</si>
  <si>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</si>
  <si>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</si>
  <si>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</si>
  <si>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</si>
  <si>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</si>
  <si>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</si>
  <si>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</si>
  <si>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</si>
  <si>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</si>
  <si>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</si>
  <si>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</si>
  <si>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</si>
  <si>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</si>
  <si>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</si>
  <si>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</si>
  <si>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</si>
  <si>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</si>
  <si>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</si>
  <si>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</si>
  <si>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</si>
  <si>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</si>
  <si>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</si>
  <si>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</si>
  <si>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</si>
  <si>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</si>
  <si>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</si>
  <si>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</si>
  <si>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</si>
  <si>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</si>
  <si>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</si>
  <si>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</si>
  <si>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</si>
  <si>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</si>
  <si>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</si>
  <si>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</si>
  <si>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</si>
  <si>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</si>
  <si>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</si>
  <si>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</si>
  <si>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</si>
  <si>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</si>
  <si>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</si>
  <si>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</si>
  <si>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</si>
  <si>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</si>
  <si>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</si>
  <si>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</si>
  <si>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</si>
  <si>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</si>
  <si>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</si>
  <si>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</si>
  <si>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</si>
  <si>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</si>
  <si>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</si>
  <si>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</si>
  <si>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</si>
  <si>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</si>
  <si>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</si>
  <si>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</si>
  <si>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</si>
  <si>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</si>
  <si>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</si>
  <si>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</si>
  <si>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</si>
  <si>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</si>
  <si>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</si>
  <si>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</si>
  <si>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</si>
  <si>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</si>
  <si>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</si>
  <si>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</si>
  <si>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</si>
  <si>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</si>
  <si>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</si>
  <si>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</si>
  <si>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</si>
  <si>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</si>
  <si>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</si>
  <si>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</si>
  <si>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</si>
  <si>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</si>
  <si>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</si>
  <si>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</si>
  <si>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</si>
  <si>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</si>
  <si>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</si>
  <si>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</si>
  <si>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</si>
  <si>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</si>
  <si>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</si>
  <si>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</si>
  <si>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</si>
  <si>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</si>
  <si>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</si>
  <si>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</si>
  <si>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</si>
  <si>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</si>
  <si>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</si>
  <si>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</si>
  <si>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</si>
  <si>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</si>
  <si>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</si>
  <si>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</si>
  <si>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</si>
  <si>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</si>
  <si>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</si>
  <si>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</si>
  <si>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</si>
  <si>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</si>
  <si>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</si>
  <si>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</si>
  <si>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</si>
  <si>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</si>
  <si>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</si>
  <si>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</si>
  <si>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</si>
  <si>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</si>
  <si>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</si>
  <si>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</si>
  <si>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</si>
  <si>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</si>
  <si>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</si>
  <si>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</si>
  <si>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</si>
  <si>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</si>
  <si>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</si>
  <si>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</si>
  <si>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</si>
  <si>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</si>
  <si>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</si>
  <si>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</si>
  <si>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</si>
  <si>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</si>
  <si>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</si>
  <si>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</si>
  <si>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</si>
  <si>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</si>
  <si>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</si>
  <si>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</si>
  <si>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</si>
  <si>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</si>
  <si>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</si>
  <si>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</si>
  <si>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</si>
  <si>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</si>
  <si>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</si>
  <si>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</si>
  <si>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</si>
  <si>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</si>
  <si>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</si>
  <si>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</si>
  <si>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</si>
  <si>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</si>
  <si>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</si>
  <si>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</si>
  <si>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</si>
  <si>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</si>
  <si>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</si>
  <si>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</si>
  <si>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</si>
  <si>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</si>
  <si>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</si>
  <si>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</si>
  <si>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</si>
  <si>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</si>
  <si>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</si>
  <si>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</si>
  <si>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</si>
  <si>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</si>
  <si>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</si>
  <si>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</si>
  <si>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</si>
  <si>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</si>
  <si>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</si>
  <si>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</si>
  <si>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</si>
  <si>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</si>
  <si>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</si>
  <si>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</si>
  <si>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</si>
  <si>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</si>
  <si>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</si>
  <si>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</si>
  <si>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</si>
  <si>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</si>
  <si>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</si>
  <si>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</si>
  <si>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</si>
  <si>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</si>
  <si>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</si>
  <si>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</si>
  <si>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</si>
  <si>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</si>
  <si>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</si>
  <si>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</si>
  <si>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</si>
  <si>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</si>
  <si>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</si>
  <si>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</si>
  <si>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</si>
  <si>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</si>
  <si>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</si>
  <si>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</si>
  <si>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</si>
  <si>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</si>
  <si>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</si>
  <si>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</si>
  <si>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</si>
  <si>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</si>
  <si>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</si>
  <si>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</si>
  <si>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</si>
  <si>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</si>
  <si>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</si>
  <si>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</si>
  <si>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</si>
  <si>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</si>
  <si>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</si>
  <si>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</si>
  <si>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</si>
  <si>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</si>
  <si>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</si>
  <si>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</si>
  <si>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</si>
  <si>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</si>
  <si>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</si>
  <si>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</si>
  <si>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</si>
  <si>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</si>
  <si>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</si>
  <si>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</si>
  <si>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</si>
  <si>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</si>
  <si>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</si>
  <si>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</si>
  <si>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</si>
  <si>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</si>
  <si>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</si>
  <si>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</si>
  <si>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</si>
  <si>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</si>
  <si>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</si>
  <si>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</si>
  <si>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</si>
  <si>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</si>
  <si>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</si>
  <si>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</si>
  <si>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</si>
  <si>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</si>
  <si>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</si>
  <si>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</si>
  <si>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</si>
  <si>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</si>
  <si>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</si>
  <si>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</si>
  <si>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</si>
  <si>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</si>
  <si>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</si>
  <si>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</si>
  <si>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</si>
  <si>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</si>
  <si>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</si>
  <si>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</si>
  <si>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</si>
  <si>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</si>
  <si>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</si>
  <si>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</si>
  <si>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</si>
  <si>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</si>
  <si>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</si>
  <si>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</si>
  <si>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</si>
  <si>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</si>
  <si>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</si>
  <si>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</si>
  <si>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</si>
  <si>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</si>
  <si>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</si>
  <si>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</si>
  <si>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</si>
  <si>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</si>
  <si>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</si>
  <si>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</si>
  <si>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</si>
  <si>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</si>
  <si>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</si>
  <si>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</si>
  <si>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</si>
  <si>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</si>
  <si>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</si>
  <si>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</si>
  <si>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</si>
  <si>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</si>
  <si>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</si>
  <si>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</si>
  <si>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</si>
  <si>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</si>
  <si>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</si>
  <si>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</si>
  <si>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</si>
  <si>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</si>
  <si>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</si>
  <si>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</si>
  <si>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</si>
  <si>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</si>
  <si>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</si>
  <si>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</si>
  <si>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</si>
  <si>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</si>
  <si>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</si>
  <si>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</si>
  <si>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</si>
  <si>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</si>
  <si>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</si>
  <si>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</si>
  <si>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</si>
  <si>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</si>
  <si>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</si>
  <si>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</si>
  <si>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</si>
  <si>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</si>
  <si>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</si>
  <si>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</si>
  <si>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</si>
  <si>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</si>
  <si>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</si>
  <si>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</si>
  <si>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</si>
  <si>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</si>
  <si>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</si>
  <si>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</si>
  <si>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</si>
  <si>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</si>
  <si>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</si>
  <si>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</si>
  <si>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</si>
  <si>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</si>
  <si>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</si>
  <si>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</si>
  <si>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</si>
  <si>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</si>
  <si>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</si>
  <si>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</si>
  <si>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</si>
  <si>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</si>
  <si>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</si>
  <si>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</si>
  <si>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</si>
  <si>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</si>
  <si>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</si>
  <si>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</si>
  <si>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</si>
  <si>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</si>
  <si>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</si>
  <si>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</si>
  <si>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</si>
  <si>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</si>
  <si>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</si>
  <si>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</si>
  <si>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</si>
  <si>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</si>
  <si>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</si>
  <si>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</si>
  <si>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</si>
  <si>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</si>
  <si>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</si>
  <si>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</si>
  <si>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</si>
  <si>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</si>
  <si>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</si>
  <si>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</si>
  <si>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</si>
  <si>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</si>
  <si>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</si>
  <si>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</si>
  <si>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</si>
  <si>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</si>
  <si>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</si>
  <si>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</si>
  <si>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</si>
  <si>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</si>
  <si>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</si>
  <si>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</si>
  <si>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</si>
  <si>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</si>
  <si>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</si>
  <si>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</si>
  <si>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</si>
  <si>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</si>
  <si>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</si>
  <si>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</si>
  <si>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</si>
  <si>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</si>
  <si>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</si>
  <si>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</si>
  <si>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</si>
  <si>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</si>
  <si>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</si>
  <si>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</si>
  <si>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</si>
  <si>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</si>
  <si>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</si>
  <si>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</si>
  <si>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</si>
  <si>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</si>
  <si>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</si>
  <si>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</si>
  <si>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</si>
  <si>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</si>
  <si>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</si>
  <si>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</si>
  <si>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</si>
  <si>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</si>
  <si>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</si>
  <si>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</si>
  <si>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</si>
  <si>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</si>
  <si>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</si>
  <si>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</si>
  <si>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</si>
  <si>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</si>
  <si>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</si>
  <si>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</si>
  <si>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</si>
  <si>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</si>
  <si>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</si>
  <si>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</si>
  <si>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</si>
  <si>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</si>
  <si>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</si>
  <si>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</si>
  <si>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</si>
  <si>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</si>
  <si>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</si>
  <si>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</si>
  <si>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</si>
  <si>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</si>
  <si>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</si>
  <si>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</si>
  <si>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</si>
  <si>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</si>
  <si>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</si>
  <si>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</si>
  <si>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</si>
  <si>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</si>
  <si>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</si>
  <si>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</si>
  <si>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</si>
  <si>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</si>
  <si>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</si>
  <si>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</si>
  <si>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</si>
  <si>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</si>
  <si>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</si>
  <si>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</si>
  <si>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</si>
  <si>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</si>
  <si>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</si>
  <si>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</si>
  <si>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</si>
  <si>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</si>
  <si>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</si>
  <si>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</si>
  <si>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</si>
  <si>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</si>
  <si>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</si>
  <si>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</si>
  <si>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</si>
  <si>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</si>
  <si>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</si>
  <si>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</si>
  <si>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</si>
  <si>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</si>
  <si>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</si>
  <si>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</si>
  <si>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</si>
  <si>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</si>
  <si>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</si>
  <si>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</si>
  <si>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</si>
  <si>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</si>
  <si>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</si>
  <si>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</si>
  <si>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</si>
  <si>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</si>
  <si>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</si>
  <si>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</si>
  <si>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</si>
  <si>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</si>
  <si>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</si>
  <si>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</si>
  <si>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</si>
  <si>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</si>
  <si>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</si>
  <si>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</si>
  <si>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</si>
  <si>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</si>
  <si>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</si>
  <si>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</si>
  <si>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</si>
  <si>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</si>
  <si>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</si>
  <si>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</si>
  <si>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</si>
  <si>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</si>
  <si>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</si>
  <si>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</si>
  <si>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</si>
  <si>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</si>
  <si>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</si>
  <si>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</si>
  <si>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</si>
  <si>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</si>
  <si>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</si>
  <si>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</si>
  <si>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</si>
  <si>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</si>
  <si>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</si>
  <si>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</si>
  <si>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</si>
  <si>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</si>
  <si>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</si>
  <si>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</si>
  <si>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</si>
  <si>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</si>
  <si>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</si>
  <si>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</si>
  <si>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</si>
  <si>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</si>
  <si>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</si>
  <si>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</si>
  <si>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</si>
  <si>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</si>
  <si>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</si>
  <si>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</si>
  <si>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</si>
  <si>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</si>
  <si>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</si>
  <si>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</si>
  <si>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</si>
  <si>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</si>
  <si>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</si>
  <si>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</si>
  <si>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</si>
  <si>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</si>
  <si>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</si>
  <si>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</si>
  <si>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</si>
  <si>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</si>
  <si>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</si>
  <si>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</si>
  <si>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</si>
  <si>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</si>
  <si>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</si>
  <si>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</si>
  <si>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</si>
  <si>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</si>
  <si>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</si>
  <si>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</si>
  <si>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</si>
  <si>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</si>
  <si>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</si>
  <si>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</si>
  <si>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</si>
  <si>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</si>
  <si>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</si>
  <si>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</si>
  <si>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</si>
  <si>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</si>
  <si>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</si>
  <si>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</si>
  <si>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</si>
  <si>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</si>
  <si>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</si>
  <si>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</si>
  <si>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</si>
  <si>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</si>
  <si>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</si>
  <si>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</si>
  <si>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</si>
  <si>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</si>
  <si>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</si>
  <si>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</si>
  <si>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</si>
  <si>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</si>
  <si>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</si>
  <si>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</si>
  <si>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</si>
  <si>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</si>
  <si>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</si>
  <si>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</si>
  <si>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</si>
  <si>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</si>
  <si>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</si>
  <si>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</si>
  <si>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</si>
  <si>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</si>
  <si>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</si>
  <si>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</si>
  <si>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</si>
  <si>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</si>
  <si>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</si>
  <si>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</si>
  <si>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</si>
  <si>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</si>
  <si>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</si>
  <si>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</si>
  <si>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</si>
  <si>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</si>
  <si>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</si>
  <si>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</si>
  <si>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</si>
  <si>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</si>
  <si>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</si>
  <si>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</si>
  <si>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</si>
  <si>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</si>
  <si>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</si>
  <si>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</si>
  <si>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</si>
  <si>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</si>
  <si>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</si>
  <si>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</si>
  <si>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</si>
  <si>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</si>
  <si>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</si>
  <si>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</si>
  <si>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</si>
  <si>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</si>
  <si>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</si>
  <si>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</si>
  <si>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</si>
  <si>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</si>
  <si>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</si>
  <si>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</si>
  <si>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</si>
  <si>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</si>
  <si>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</si>
  <si>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</si>
  <si>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</si>
  <si>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</si>
  <si>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</si>
  <si>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</si>
  <si>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</si>
  <si>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</si>
  <si>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</si>
  <si>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</si>
  <si>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</si>
  <si>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</si>
  <si>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</si>
  <si>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</si>
  <si>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</si>
  <si>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</si>
  <si>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</si>
  <si>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</si>
  <si>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</si>
  <si>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</si>
  <si>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</si>
  <si>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</si>
  <si>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</si>
  <si>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</si>
  <si>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</si>
  <si>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</si>
  <si>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</si>
  <si>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</si>
  <si>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</si>
  <si>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</si>
  <si>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</si>
  <si>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</si>
  <si>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</si>
  <si>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</si>
  <si>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</si>
  <si>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</si>
  <si>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</si>
  <si>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</si>
  <si>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</si>
  <si>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</si>
  <si>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</si>
  <si>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</si>
  <si>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</si>
  <si>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</si>
  <si>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</si>
  <si>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</si>
  <si>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</si>
  <si>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</si>
  <si>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</si>
  <si>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</si>
  <si>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</si>
  <si>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</si>
  <si>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</si>
  <si>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</si>
  <si>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</si>
  <si>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</si>
  <si>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</si>
  <si>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</si>
  <si>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</si>
  <si>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</si>
  <si>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</si>
  <si>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</si>
  <si>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</si>
  <si>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</si>
  <si>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</si>
  <si>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</si>
  <si>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</si>
  <si>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</si>
  <si>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</si>
  <si>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</si>
  <si>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</si>
  <si>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</si>
  <si>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</si>
  <si>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</si>
  <si>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</si>
  <si>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</si>
  <si>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</si>
  <si>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</si>
  <si>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</si>
  <si>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</si>
  <si>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</si>
  <si>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</si>
  <si>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</si>
  <si>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</si>
  <si>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</si>
  <si>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</si>
  <si>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</si>
  <si>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</si>
  <si>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</si>
  <si>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</si>
  <si>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</si>
  <si>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</si>
  <si>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</si>
  <si>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</si>
  <si>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</si>
  <si>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</si>
  <si>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</si>
  <si>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</si>
  <si>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</si>
  <si>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</si>
  <si>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</si>
  <si>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</si>
  <si>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</si>
  <si>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</si>
  <si>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</si>
  <si>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</si>
  <si>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</si>
  <si>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</si>
  <si>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</si>
  <si>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</si>
  <si>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</si>
  <si>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</si>
  <si>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</si>
  <si>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</si>
  <si>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</si>
  <si>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</si>
  <si>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</si>
  <si>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</si>
  <si>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</si>
  <si>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</si>
  <si>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</si>
  <si>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</si>
  <si>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</si>
  <si>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</si>
  <si>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</si>
  <si>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</si>
  <si>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</si>
  <si>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</si>
  <si>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</si>
  <si>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</si>
  <si>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</si>
  <si>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</si>
  <si>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</si>
  <si>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</si>
  <si>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</si>
  <si>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</si>
  <si>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</si>
  <si>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</si>
  <si>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</si>
  <si>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</si>
  <si>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</si>
  <si>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</si>
  <si>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</si>
  <si>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</si>
  <si>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</si>
  <si>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</si>
  <si>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</si>
  <si>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</si>
  <si>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</si>
  <si>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</si>
  <si>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</si>
  <si>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</si>
  <si>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</si>
  <si>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</si>
  <si>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</si>
  <si>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</si>
  <si>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</si>
  <si>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</si>
  <si>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</si>
  <si>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</si>
  <si>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</si>
  <si>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</si>
  <si>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</si>
  <si>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</si>
  <si>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</si>
  <si>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</si>
  <si>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</si>
  <si>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</si>
  <si>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</si>
  <si>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</si>
  <si>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</si>
  <si>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</si>
  <si>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</si>
  <si>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</si>
  <si>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</si>
  <si>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</si>
  <si>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</si>
  <si>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</si>
  <si>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</si>
  <si>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</si>
  <si>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</si>
  <si>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</si>
  <si>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</si>
  <si>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</si>
  <si>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</si>
  <si>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</si>
  <si>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</si>
  <si>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</si>
  <si>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</si>
  <si>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</si>
  <si>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</si>
  <si>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</si>
  <si>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</si>
  <si>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</si>
  <si>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</si>
  <si>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</si>
  <si>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</si>
  <si>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</si>
  <si>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</si>
  <si>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</si>
  <si>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</si>
  <si>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</si>
  <si>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</si>
  <si>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</si>
  <si>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</si>
  <si>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</si>
  <si>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</si>
  <si>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</si>
  <si>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</si>
  <si>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</si>
  <si>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</si>
  <si>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</si>
  <si>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</si>
  <si>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</si>
  <si>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</si>
  <si>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</si>
  <si>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</si>
  <si>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</si>
  <si>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</si>
  <si>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</si>
  <si>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</si>
  <si>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</si>
  <si>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</si>
  <si>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</si>
  <si>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</si>
  <si>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</si>
  <si>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</si>
  <si>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</si>
  <si>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</si>
  <si>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</si>
  <si>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</si>
  <si>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</si>
  <si>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</si>
  <si>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</si>
  <si>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</si>
  <si>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</si>
  <si>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</si>
  <si>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</si>
  <si>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</si>
  <si>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</si>
  <si>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</si>
  <si>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</si>
  <si>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</si>
  <si>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</si>
  <si>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</si>
  <si>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</si>
  <si>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</si>
  <si>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</si>
  <si>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</si>
  <si>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</si>
  <si>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</si>
  <si>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</si>
  <si>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</si>
  <si>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</si>
  <si>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</si>
  <si>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</si>
  <si>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</si>
  <si>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</si>
  <si>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</si>
  <si>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</si>
  <si>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</si>
  <si>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</si>
  <si>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</si>
  <si>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</si>
  <si>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</si>
  <si>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</si>
  <si>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</si>
  <si>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</si>
  <si>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</si>
  <si>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</si>
  <si>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</si>
  <si>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</si>
  <si>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</si>
  <si>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</si>
  <si>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</si>
  <si>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</si>
  <si>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</si>
  <si>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</si>
  <si>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</si>
  <si>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</si>
  <si>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</si>
  <si>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</si>
  <si>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</si>
  <si>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</si>
  <si>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</si>
  <si>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</si>
  <si>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</si>
  <si>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</si>
  <si>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</si>
  <si>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</si>
  <si>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</si>
  <si>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</si>
  <si>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</si>
  <si>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</si>
  <si>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</si>
  <si>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</si>
  <si>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</si>
  <si>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</si>
  <si>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</si>
  <si>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</si>
  <si>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</si>
  <si>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</si>
  <si>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</si>
  <si>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</si>
  <si>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</si>
  <si>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</si>
  <si>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</si>
  <si>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</si>
  <si>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</si>
  <si>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</si>
  <si>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</si>
  <si>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</si>
  <si>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</si>
  <si>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</si>
  <si>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</si>
  <si>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</si>
  <si>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</si>
  <si>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</si>
  <si>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</si>
  <si>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</si>
  <si>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</si>
  <si>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</si>
  <si>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</si>
  <si>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</si>
  <si>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</si>
  <si>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</si>
  <si>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</si>
  <si>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</si>
  <si>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</si>
  <si>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</si>
  <si>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</si>
  <si>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</si>
  <si>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</si>
  <si>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</si>
  <si>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</si>
  <si>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</si>
  <si>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</si>
  <si>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</si>
  <si>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</si>
  <si>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</si>
  <si>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</si>
  <si>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</si>
  <si>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</si>
  <si>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</si>
  <si>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</si>
  <si>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</si>
  <si>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</si>
  <si>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</si>
  <si>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</si>
  <si>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</si>
  <si>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</si>
  <si>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</si>
  <si>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</si>
  <si>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</si>
  <si>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</si>
  <si>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</si>
  <si>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</si>
  <si>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</si>
  <si>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</si>
  <si>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</si>
  <si>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</si>
  <si>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</si>
  <si>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</si>
  <si>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</si>
  <si>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</si>
  <si>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</si>
  <si>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</si>
  <si>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</si>
  <si>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</si>
  <si>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</si>
  <si>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</si>
  <si>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</si>
  <si>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</si>
  <si>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</si>
  <si>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</si>
  <si>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</si>
  <si>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</si>
  <si>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</si>
  <si>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</si>
  <si>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</si>
  <si>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</si>
  <si>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</si>
  <si>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</si>
  <si>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</si>
  <si>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</si>
  <si>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</si>
  <si>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</si>
  <si>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</si>
  <si>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</si>
  <si>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</si>
  <si>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</si>
  <si>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</si>
  <si>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</si>
  <si>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</si>
  <si>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</si>
  <si>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</si>
  <si>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</si>
  <si>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</si>
  <si>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</si>
  <si>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</si>
  <si>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</si>
  <si>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</si>
  <si>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</si>
  <si>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</si>
  <si>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</si>
  <si>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</si>
  <si>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</si>
  <si>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</si>
  <si>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</si>
  <si>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</si>
  <si>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</si>
  <si>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</si>
  <si>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</si>
  <si>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</si>
  <si>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</si>
  <si>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</si>
  <si>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</si>
  <si>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</si>
  <si>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</si>
  <si>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</si>
  <si>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</si>
  <si>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</si>
  <si>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</si>
  <si>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</si>
  <si>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</si>
  <si>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</si>
  <si>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</si>
  <si>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</si>
  <si>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</si>
  <si>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</si>
  <si>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</si>
  <si>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</si>
  <si>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</si>
  <si>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</si>
  <si>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</si>
  <si>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</si>
  <si>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</si>
  <si>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</si>
  <si>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</si>
  <si>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</si>
  <si>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</si>
  <si>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</si>
  <si>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</si>
  <si>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</si>
  <si>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</si>
  <si>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</si>
  <si>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</si>
  <si>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</si>
  <si>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</si>
  <si>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</si>
  <si>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</si>
  <si>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</si>
  <si>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</si>
  <si>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</si>
  <si>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</si>
  <si>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</si>
  <si>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</si>
  <si>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</si>
  <si>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</si>
  <si>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</si>
  <si>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</si>
  <si>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</si>
  <si>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</si>
  <si>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</si>
  <si>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</si>
  <si>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</si>
  <si>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</si>
  <si>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</si>
  <si>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</si>
  <si>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</si>
  <si>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</si>
  <si>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</si>
  <si>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</si>
  <si>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</si>
  <si>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</si>
  <si>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</si>
  <si>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</si>
  <si>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</si>
  <si>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</si>
  <si>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</si>
  <si>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</si>
  <si>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</si>
  <si>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</si>
  <si>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</si>
  <si>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</si>
  <si>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</si>
  <si>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</si>
  <si>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</si>
  <si>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</si>
  <si>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</si>
  <si>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</si>
  <si>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</si>
  <si>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</si>
  <si>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</si>
  <si>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</si>
  <si>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</si>
  <si>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</si>
  <si>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</si>
  <si>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</si>
  <si>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</si>
  <si>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</si>
  <si>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</si>
  <si>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</si>
  <si>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</si>
  <si>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</si>
  <si>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</si>
  <si>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</si>
  <si>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</si>
  <si>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</si>
  <si>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</si>
  <si>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</si>
  <si>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</si>
  <si>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</si>
  <si>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</si>
  <si>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</si>
  <si>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</si>
  <si>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</si>
  <si>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</si>
  <si>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</si>
  <si>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</si>
  <si>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</si>
  <si>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</si>
  <si>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</si>
  <si>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</si>
  <si>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</si>
  <si>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</si>
  <si>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</si>
  <si>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</si>
  <si>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</si>
  <si>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</si>
  <si>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</si>
  <si>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</si>
  <si>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</si>
  <si>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</si>
  <si>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</si>
  <si>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</si>
  <si>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</si>
  <si>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</si>
  <si>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</si>
  <si>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</si>
  <si>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</si>
  <si>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</si>
  <si>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</si>
  <si>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</si>
  <si>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</si>
  <si>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</si>
  <si>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</si>
  <si>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</si>
  <si>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</si>
  <si>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</si>
  <si>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</si>
  <si>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</si>
  <si>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</si>
  <si>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</si>
  <si>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</si>
  <si>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</si>
  <si>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</si>
  <si>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</si>
  <si>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</si>
  <si>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</si>
  <si>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</si>
  <si>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</si>
  <si>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</si>
  <si>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</si>
  <si>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</si>
  <si>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</si>
  <si>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</si>
  <si>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</si>
  <si>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</si>
  <si>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</si>
  <si>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</si>
  <si>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</si>
  <si>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</si>
  <si>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</si>
  <si>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</si>
  <si>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</si>
  <si>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</si>
  <si>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</si>
  <si>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</si>
  <si>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</si>
  <si>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</si>
  <si>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</si>
  <si>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</si>
  <si>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</si>
  <si>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</si>
  <si>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</si>
  <si>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</si>
  <si>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</si>
  <si>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</si>
  <si>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</si>
  <si>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</si>
  <si>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</si>
  <si>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</si>
  <si>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</si>
  <si>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</si>
  <si>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</si>
  <si>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</si>
  <si>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</si>
  <si>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</si>
  <si>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</si>
  <si>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</si>
  <si>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</si>
  <si>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</si>
  <si>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</si>
  <si>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</si>
  <si>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</si>
  <si>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</si>
  <si>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</si>
  <si>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</si>
  <si>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</si>
  <si>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</si>
  <si>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</si>
  <si>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</si>
  <si>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</si>
  <si>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</si>
  <si>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</si>
  <si>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</si>
  <si>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</si>
  <si>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</si>
  <si>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</si>
  <si>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</si>
  <si>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</si>
  <si>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</si>
  <si>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</si>
  <si>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</si>
  <si>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</si>
  <si>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</si>
  <si>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</si>
  <si>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</si>
  <si>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</si>
  <si>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</si>
  <si>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</si>
  <si>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</si>
  <si>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</si>
  <si>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</si>
  <si>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</si>
  <si>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</si>
  <si>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</si>
  <si>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</si>
  <si>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</si>
  <si>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</si>
  <si>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</si>
  <si>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</si>
  <si>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</si>
  <si>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</si>
  <si>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</si>
  <si>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</si>
  <si>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</si>
  <si>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</si>
  <si>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</si>
  <si>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</si>
  <si>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</si>
  <si>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</si>
  <si>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</si>
  <si>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</si>
  <si>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</si>
  <si>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</si>
  <si>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</si>
  <si>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</si>
  <si>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</si>
  <si>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</si>
  <si>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</si>
  <si>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</si>
  <si>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</si>
  <si>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</si>
  <si>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</si>
  <si>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</si>
  <si>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</si>
  <si>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</si>
  <si>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</si>
  <si>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</si>
  <si>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</si>
  <si>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</si>
  <si>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</si>
  <si>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</si>
  <si>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</si>
  <si>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</si>
  <si>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</si>
  <si>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</si>
  <si>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</si>
  <si>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</si>
  <si>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</si>
  <si>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</si>
  <si>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</si>
  <si>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</si>
  <si>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</si>
  <si>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</si>
  <si>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</si>
  <si>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</si>
  <si>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</si>
  <si>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</si>
  <si>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</si>
  <si>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</si>
  <si>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</si>
  <si>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</si>
  <si>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</si>
  <si>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</si>
  <si>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</si>
  <si>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</si>
  <si>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</si>
  <si>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</si>
  <si>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</si>
  <si>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</si>
  <si>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</si>
  <si>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</si>
  <si>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</si>
  <si>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</si>
  <si>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</si>
  <si>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</si>
  <si>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</si>
  <si>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</si>
  <si>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</si>
  <si>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</si>
  <si>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</si>
  <si>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</si>
  <si>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</si>
  <si>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</si>
  <si>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</si>
  <si>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</si>
  <si>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</si>
  <si>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</si>
  <si>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</si>
  <si>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</si>
  <si>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</si>
  <si>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</si>
  <si>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</si>
  <si>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</si>
  <si>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</si>
  <si>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</si>
  <si>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</si>
  <si>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</si>
  <si>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</si>
  <si>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</si>
  <si>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</si>
  <si>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</si>
  <si>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</si>
  <si>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</si>
  <si>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</si>
  <si>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</si>
  <si>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</si>
  <si>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</si>
  <si>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</si>
  <si>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</si>
  <si>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</si>
  <si>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</si>
  <si>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</si>
  <si>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</si>
  <si>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</si>
  <si>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</si>
  <si>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</si>
  <si>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</si>
  <si>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</si>
  <si>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</si>
  <si>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</si>
  <si>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</si>
  <si>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</si>
  <si>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</si>
  <si>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</si>
  <si>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</si>
  <si>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</si>
  <si>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</si>
  <si>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</si>
  <si>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</si>
  <si>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</si>
  <si>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</si>
  <si>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</si>
  <si>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</si>
  <si>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</si>
  <si>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</si>
  <si>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</si>
  <si>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</si>
  <si>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</si>
  <si>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</si>
  <si>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</si>
  <si>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</si>
  <si>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</si>
  <si>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</si>
  <si>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</si>
  <si>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</si>
  <si>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</si>
  <si>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</si>
  <si>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</si>
  <si>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</si>
  <si>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</si>
  <si>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</si>
  <si>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</si>
  <si>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</si>
  <si>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</si>
  <si>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</si>
  <si>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</si>
  <si>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</si>
  <si>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</si>
  <si>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</si>
  <si>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</si>
  <si>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</si>
  <si>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</si>
  <si>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</si>
  <si>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</si>
  <si>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</si>
  <si>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</si>
  <si>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</si>
  <si>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</si>
  <si>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</si>
  <si>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</si>
  <si>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</si>
  <si>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</si>
  <si>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</si>
  <si>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</si>
  <si>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</si>
  <si>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</si>
  <si>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</si>
  <si>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</si>
  <si>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</si>
  <si>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</si>
  <si>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</si>
  <si>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</si>
  <si>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</si>
  <si>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</si>
  <si>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</si>
  <si>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</si>
  <si>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</si>
  <si>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</si>
  <si>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</si>
  <si>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</si>
  <si>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</si>
  <si>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</si>
  <si>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</si>
  <si>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</si>
  <si>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</si>
  <si>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</si>
  <si>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</si>
  <si>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</si>
  <si>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</si>
  <si>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</si>
  <si>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</si>
  <si>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</si>
  <si>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</si>
  <si>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</si>
  <si>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</si>
  <si>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</si>
  <si>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</si>
  <si>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</si>
  <si>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</si>
  <si>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</si>
  <si>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</si>
  <si>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</si>
  <si>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</si>
  <si>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</si>
  <si>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</si>
  <si>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</si>
  <si>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</si>
  <si>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</si>
  <si>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</si>
  <si>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</si>
  <si>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</si>
  <si>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</si>
  <si>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</si>
  <si>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</si>
  <si>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</si>
  <si>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</si>
  <si>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</si>
  <si>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</si>
  <si>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</si>
  <si>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</si>
  <si>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</si>
  <si>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</si>
  <si>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</si>
  <si>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</si>
  <si>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</si>
  <si>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</si>
  <si>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</si>
  <si>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</si>
  <si>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</si>
  <si>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</si>
  <si>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</si>
  <si>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</si>
  <si>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</si>
  <si>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</si>
  <si>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</si>
  <si>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</si>
  <si>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</si>
  <si>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</si>
  <si>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</si>
  <si>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</si>
  <si>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</si>
  <si>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</si>
  <si>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</si>
  <si>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</si>
  <si>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</si>
  <si>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</si>
  <si>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</si>
  <si>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</si>
  <si>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</si>
  <si>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</si>
  <si>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</si>
  <si>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</si>
  <si>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</si>
  <si>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</si>
  <si>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</si>
  <si>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</si>
  <si>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</si>
  <si>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</si>
  <si>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</si>
  <si>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</si>
  <si>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</si>
  <si>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</si>
  <si>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</si>
  <si>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</si>
  <si>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</si>
  <si>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</si>
  <si>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</si>
  <si>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</si>
  <si>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</si>
  <si>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</si>
  <si>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</si>
  <si>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</si>
  <si>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</si>
  <si>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</si>
  <si>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</si>
  <si>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</si>
  <si>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</si>
  <si>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</si>
  <si>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</si>
  <si>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</si>
  <si>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</si>
  <si>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</si>
  <si>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</si>
  <si>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</si>
  <si>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</si>
  <si>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</si>
  <si>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</si>
  <si>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</si>
  <si>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</si>
  <si>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</si>
  <si>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</si>
  <si>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</si>
  <si>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</si>
  <si>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</si>
  <si>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</si>
  <si>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</si>
  <si>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</si>
  <si>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</si>
  <si>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</si>
  <si>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</si>
  <si>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</si>
  <si>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</si>
  <si>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</si>
  <si>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</si>
  <si>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</si>
  <si>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</si>
  <si>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</si>
  <si>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</si>
  <si>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</si>
  <si>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</si>
  <si>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</si>
  <si>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</si>
  <si>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</si>
  <si>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</si>
  <si>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</si>
  <si>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</si>
  <si>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</si>
  <si>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</si>
  <si>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</si>
  <si>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</si>
  <si>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</si>
  <si>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</si>
  <si>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</si>
  <si>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</si>
  <si>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</si>
  <si>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</si>
  <si>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</si>
  <si>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</si>
  <si>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</si>
  <si>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</si>
  <si>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</si>
  <si>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</si>
  <si>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</si>
  <si>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</si>
  <si>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</si>
  <si>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</si>
  <si>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</si>
  <si>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</si>
  <si>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</si>
  <si>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</si>
  <si>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</si>
  <si>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</si>
  <si>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</si>
  <si>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</si>
  <si>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</si>
  <si>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</si>
  <si>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</si>
  <si>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</si>
  <si>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</si>
  <si>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</si>
  <si>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</si>
  <si>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</si>
  <si>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</si>
  <si>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</si>
  <si>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</si>
  <si>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</si>
  <si>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</si>
  <si>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</si>
  <si>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</si>
  <si>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</si>
  <si>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</si>
  <si>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</si>
  <si>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</si>
  <si>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</si>
  <si>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</si>
  <si>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</si>
  <si>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</si>
  <si>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</si>
  <si>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</si>
  <si>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</si>
  <si>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</si>
  <si>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</si>
  <si>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</si>
  <si>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</si>
  <si>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</si>
  <si>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</si>
  <si>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</si>
  <si>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</si>
  <si>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</si>
  <si>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</si>
  <si>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</si>
  <si>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</si>
  <si>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</si>
  <si>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</si>
  <si>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</si>
  <si>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</si>
  <si>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</si>
  <si>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</si>
  <si>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</si>
  <si>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</si>
  <si>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</si>
  <si>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</si>
  <si>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</si>
  <si>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</si>
  <si>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</si>
  <si>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</si>
  <si>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</si>
  <si>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</si>
  <si>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</si>
  <si>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</si>
  <si>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</si>
  <si>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</si>
  <si>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</si>
  <si>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</si>
  <si>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</si>
  <si>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</si>
  <si>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</si>
  <si>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</si>
  <si>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</si>
  <si>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</si>
  <si>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</si>
  <si>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</si>
  <si>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</si>
  <si>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</si>
  <si>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</si>
  <si>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</si>
  <si>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</si>
  <si>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</si>
  <si>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</si>
  <si>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</si>
  <si>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</si>
  <si>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</si>
  <si>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</si>
  <si>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</si>
  <si>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</si>
  <si>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</si>
  <si>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</si>
  <si>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</si>
  <si>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</si>
  <si>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</si>
  <si>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</si>
  <si>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</si>
  <si>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</si>
  <si>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</si>
  <si>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</si>
  <si>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</si>
  <si>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</si>
  <si>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</si>
  <si>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</si>
  <si>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</si>
  <si>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</si>
  <si>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</si>
  <si>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</si>
  <si>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</si>
  <si>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</si>
  <si>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</si>
  <si>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</si>
  <si>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</si>
  <si>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</si>
  <si>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</si>
  <si>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</si>
  <si>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</si>
  <si>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</si>
  <si>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</si>
  <si>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</si>
  <si>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</si>
  <si>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</si>
  <si>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</si>
  <si>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</si>
  <si>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</si>
  <si>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</si>
  <si>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</si>
  <si>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</si>
  <si>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</si>
  <si>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</si>
  <si>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</si>
  <si>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</si>
  <si>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</si>
  <si>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</si>
  <si>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</si>
  <si>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</si>
  <si>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</si>
  <si>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</si>
  <si>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</si>
  <si>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</si>
  <si>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</si>
  <si>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</si>
  <si>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</si>
  <si>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</si>
  <si>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</si>
  <si>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</si>
  <si>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</si>
  <si>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</si>
  <si>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</si>
  <si>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</si>
  <si>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</si>
  <si>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</si>
  <si>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</si>
  <si>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</si>
  <si>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</si>
  <si>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</si>
  <si>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</si>
  <si>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</si>
  <si>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</si>
  <si>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</si>
  <si>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</si>
  <si>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</si>
  <si>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</si>
  <si>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</si>
  <si>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</si>
  <si>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</si>
  <si>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</si>
  <si>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</si>
  <si>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</si>
  <si>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</si>
  <si>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</si>
  <si>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</si>
  <si>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</si>
  <si>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</si>
  <si>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</si>
  <si>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</si>
  <si>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</si>
  <si>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</si>
  <si>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</si>
  <si>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</si>
  <si>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</si>
  <si>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</si>
  <si>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</si>
  <si>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</si>
  <si>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</si>
  <si>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</si>
  <si>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</si>
  <si>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</si>
  <si>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</si>
  <si>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</si>
  <si>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</si>
  <si>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</si>
  <si>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</si>
  <si>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</si>
  <si>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</si>
  <si>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</si>
  <si>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</si>
  <si>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</si>
  <si>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</si>
  <si>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</si>
  <si>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</si>
  <si>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</si>
  <si>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</si>
  <si>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</si>
  <si>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</si>
  <si>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</si>
  <si>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</si>
  <si>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</si>
  <si>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</si>
  <si>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</si>
  <si>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</si>
  <si>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</si>
  <si>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</si>
  <si>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</si>
  <si>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</si>
  <si>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</si>
  <si>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</si>
  <si>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</si>
  <si>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</si>
  <si>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</si>
  <si>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</si>
  <si>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</si>
  <si>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</si>
  <si>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</si>
  <si>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</si>
  <si>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</si>
  <si>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</si>
  <si>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</si>
  <si>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</si>
  <si>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</si>
  <si>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</si>
  <si>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</si>
  <si>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</si>
  <si>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</si>
  <si>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</si>
  <si>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</si>
  <si>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</si>
  <si>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</si>
  <si>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</si>
  <si>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</si>
  <si>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</si>
  <si>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</si>
  <si>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</si>
  <si>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</si>
  <si>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</si>
  <si>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</si>
  <si>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</si>
  <si>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</si>
  <si>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</si>
  <si>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</si>
  <si>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</si>
  <si>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</si>
  <si>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</si>
  <si>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</si>
  <si>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</si>
  <si>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</si>
  <si>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</si>
  <si>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</si>
  <si>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</si>
  <si>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</si>
  <si>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</si>
  <si>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</si>
  <si>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</si>
  <si>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</si>
  <si>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</si>
  <si>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</si>
  <si>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</si>
  <si>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</si>
  <si>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</si>
  <si>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</si>
  <si>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</si>
  <si>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</si>
  <si>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</si>
  <si>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</si>
  <si>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</si>
  <si>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</si>
  <si>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</si>
  <si>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</si>
  <si>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</si>
  <si>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</si>
  <si>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</si>
  <si>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</si>
  <si>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</si>
  <si>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</si>
  <si>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</si>
  <si>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</si>
  <si>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</si>
  <si>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</si>
  <si>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</si>
  <si>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</si>
  <si>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</si>
  <si>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</si>
  <si>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</si>
  <si>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</si>
  <si>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</si>
  <si>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</si>
  <si>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</si>
  <si>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</si>
  <si>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</si>
  <si>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</si>
  <si>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</si>
  <si>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</si>
  <si>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</si>
  <si>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</si>
  <si>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</si>
  <si>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</si>
  <si>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</si>
  <si>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</si>
  <si>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</si>
  <si>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</si>
  <si>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</si>
  <si>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</si>
  <si>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</si>
  <si>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</si>
  <si>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</si>
  <si>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</si>
  <si>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</si>
  <si>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</si>
  <si>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</si>
  <si>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</si>
  <si>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</si>
  <si>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</si>
  <si>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</si>
  <si>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</si>
  <si>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</si>
  <si>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</si>
  <si>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</si>
  <si>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</si>
  <si>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</si>
  <si>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</si>
  <si>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</si>
  <si>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</si>
  <si>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</si>
  <si>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</si>
  <si>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</si>
  <si>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</si>
  <si>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</si>
  <si>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</si>
  <si>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</si>
  <si>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</si>
  <si>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</si>
  <si>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</si>
  <si>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</si>
  <si>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</si>
  <si>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</si>
  <si>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</si>
  <si>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</si>
  <si>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</si>
  <si>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</si>
  <si>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</si>
  <si>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</si>
  <si>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</si>
  <si>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</si>
  <si>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</si>
  <si>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</si>
  <si>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</si>
  <si>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</si>
  <si>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</si>
  <si>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</si>
  <si>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</si>
  <si>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</si>
  <si>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</si>
  <si>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</si>
  <si>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</si>
  <si>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</si>
  <si>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</si>
  <si>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</si>
  <si>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</si>
  <si>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</si>
  <si>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</si>
  <si>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</si>
  <si>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</si>
  <si>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</si>
  <si>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</si>
  <si>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</si>
  <si>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</si>
  <si>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</si>
  <si>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</si>
  <si>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</si>
  <si>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</si>
  <si>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</si>
  <si>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</si>
  <si>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</si>
  <si>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</si>
  <si>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</si>
  <si>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</si>
  <si>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</si>
  <si>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</si>
  <si>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</si>
  <si>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</si>
  <si>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</si>
  <si>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</si>
  <si>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</si>
  <si>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</si>
  <si>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</si>
  <si>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</si>
  <si>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</si>
  <si>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</si>
  <si>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</si>
  <si>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</si>
  <si>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</si>
  <si>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</si>
  <si>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</si>
  <si>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</si>
  <si>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</si>
  <si>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</si>
  <si>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</si>
  <si>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</si>
  <si>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</si>
  <si>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</si>
  <si>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</si>
  <si>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</si>
  <si>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</si>
  <si>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</si>
  <si>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</si>
  <si>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</si>
  <si>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</si>
  <si>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</si>
  <si>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</si>
  <si>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</si>
  <si>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</si>
  <si>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</si>
  <si>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</si>
  <si>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</si>
  <si>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</si>
  <si>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</si>
  <si>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</si>
  <si>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</si>
  <si>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</si>
  <si>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</si>
  <si>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</si>
  <si>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</si>
  <si>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</si>
  <si>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</si>
  <si>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</si>
  <si>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</si>
  <si>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</si>
  <si>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</si>
  <si>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</si>
  <si>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</si>
  <si>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</si>
  <si>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</si>
  <si>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</si>
  <si>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</si>
  <si>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</si>
  <si>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</si>
  <si>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</si>
  <si>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</si>
  <si>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</si>
  <si>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</si>
  <si>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</si>
  <si>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</si>
  <si>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</si>
  <si>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</si>
  <si>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</si>
  <si>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</si>
  <si>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</si>
  <si>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</si>
  <si>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</si>
  <si>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</si>
  <si>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</si>
  <si>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</si>
  <si>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</si>
  <si>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</si>
  <si>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</si>
  <si>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</si>
  <si>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</si>
  <si>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</si>
  <si>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</si>
  <si>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</si>
  <si>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</si>
  <si>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</si>
  <si>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</si>
  <si>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</si>
  <si>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</si>
  <si>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</si>
  <si>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</si>
  <si>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</si>
  <si>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</si>
  <si>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</si>
  <si>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</si>
  <si>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</si>
  <si>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</si>
  <si>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</si>
  <si>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</si>
  <si>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</si>
  <si>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</si>
  <si>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</si>
  <si>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</si>
  <si>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</si>
  <si>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</si>
  <si>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</si>
  <si>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</si>
  <si>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</si>
  <si>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</si>
  <si>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</si>
  <si>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</si>
  <si>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</si>
  <si>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</si>
  <si>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</si>
  <si>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</si>
  <si>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</si>
  <si>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</si>
  <si>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</si>
  <si>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</si>
  <si>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</si>
  <si>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</si>
  <si>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</si>
  <si>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</si>
  <si>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</si>
  <si>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</si>
  <si>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</si>
  <si>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</si>
  <si>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</si>
  <si>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</si>
  <si>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</si>
  <si>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</si>
  <si>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</si>
  <si>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</si>
  <si>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</si>
  <si>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</si>
  <si>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</si>
  <si>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</si>
  <si>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</si>
  <si>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</si>
  <si>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</si>
  <si>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</si>
  <si>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</si>
  <si>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</si>
  <si>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</si>
  <si>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</si>
  <si>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</si>
  <si>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</si>
  <si>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</si>
  <si>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</si>
  <si>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</si>
  <si>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</si>
  <si>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</si>
  <si>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</si>
  <si>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</si>
  <si>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</si>
  <si>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</si>
  <si>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</si>
  <si>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</si>
  <si>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</si>
  <si>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</si>
  <si>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</si>
  <si>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</si>
  <si>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</si>
  <si>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</si>
  <si>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</si>
  <si>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</si>
  <si>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</si>
  <si>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</si>
  <si>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</si>
  <si>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</si>
  <si>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</si>
  <si>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</si>
  <si>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</si>
  <si>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</si>
  <si>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</si>
  <si>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</si>
  <si>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</si>
  <si>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</si>
  <si>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</si>
  <si>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</si>
  <si>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</si>
  <si>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</si>
  <si>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</si>
  <si>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</si>
  <si>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</si>
  <si>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</si>
  <si>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</si>
  <si>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</si>
  <si>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</si>
  <si>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</si>
  <si>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</si>
  <si>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</si>
  <si>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</si>
  <si>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</si>
  <si>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</si>
  <si>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</si>
  <si>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</si>
  <si>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</si>
  <si>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</si>
  <si>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</si>
  <si>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</si>
  <si>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</si>
  <si>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</si>
  <si>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</si>
  <si>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</si>
  <si>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</si>
  <si>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</si>
  <si>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</si>
  <si>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</si>
  <si>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</si>
  <si>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</si>
  <si>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</si>
  <si>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</si>
  <si>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</si>
  <si>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</si>
  <si>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</si>
  <si>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</si>
  <si>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</si>
  <si>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</si>
  <si>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</si>
  <si>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</si>
  <si>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</si>
  <si>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</si>
  <si>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</si>
  <si>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</si>
  <si>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</si>
  <si>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</si>
  <si>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</si>
  <si>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</si>
  <si>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</si>
  <si>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</si>
  <si>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</si>
  <si>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</si>
  <si>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</si>
  <si>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</si>
  <si>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</si>
  <si>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</si>
  <si>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</si>
  <si>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</si>
  <si>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</si>
  <si>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</si>
  <si>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</si>
  <si>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</si>
  <si>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</si>
  <si>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</si>
  <si>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</si>
  <si>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</si>
  <si>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</si>
  <si>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</si>
  <si>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</si>
  <si>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</si>
  <si>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</si>
  <si>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</si>
  <si>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</si>
  <si>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</si>
  <si>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</si>
  <si>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</si>
  <si>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</si>
  <si>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</si>
  <si>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</si>
  <si>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</si>
  <si>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</si>
  <si>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</si>
  <si>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</si>
  <si>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</si>
  <si>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</si>
  <si>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</si>
  <si>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</si>
  <si>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</si>
  <si>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</si>
  <si>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</si>
  <si>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</si>
  <si>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</si>
  <si>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</si>
  <si>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</si>
  <si>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</si>
  <si>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</si>
  <si>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</si>
  <si>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</si>
  <si>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</si>
  <si>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</si>
  <si>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</si>
  <si>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</si>
  <si>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</si>
  <si>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</si>
  <si>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</si>
  <si>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</si>
  <si>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</si>
  <si>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</si>
  <si>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</si>
  <si>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</si>
  <si>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</si>
  <si>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</si>
  <si>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</si>
  <si>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</si>
  <si>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</si>
  <si>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</si>
  <si>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</si>
  <si>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</si>
  <si>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</si>
  <si>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</si>
  <si>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</si>
  <si>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</si>
  <si>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</si>
  <si>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</si>
  <si>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</si>
  <si>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</si>
  <si>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</si>
  <si>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</si>
  <si>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</si>
  <si>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</si>
  <si>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</si>
  <si>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</si>
  <si>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</si>
  <si>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</si>
  <si>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</si>
  <si>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</si>
  <si>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</si>
  <si>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</si>
  <si>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</si>
  <si>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</si>
  <si>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</si>
  <si>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</si>
  <si>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</si>
  <si>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</si>
  <si>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</si>
  <si>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</si>
  <si>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</si>
  <si>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</si>
  <si>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</si>
  <si>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</si>
  <si>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</si>
  <si>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</si>
  <si>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</si>
  <si>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</si>
  <si>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</si>
  <si>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</si>
  <si>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</si>
  <si>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</si>
  <si>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</si>
  <si>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</si>
  <si>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</si>
  <si>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</si>
  <si>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</si>
  <si>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</si>
  <si>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</si>
  <si>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</si>
  <si>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</si>
  <si>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</si>
  <si>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</si>
  <si>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</si>
  <si>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</si>
  <si>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</si>
  <si>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</si>
  <si>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</si>
  <si>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</si>
  <si>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</si>
  <si>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</si>
  <si>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</si>
  <si>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</si>
  <si>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</si>
  <si>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</si>
  <si>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</si>
  <si>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</si>
  <si>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</si>
  <si>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</si>
  <si>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</si>
  <si>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</si>
  <si>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</si>
  <si>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</si>
  <si>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</si>
  <si>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</si>
  <si>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</si>
  <si>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</si>
  <si>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</si>
  <si>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</si>
  <si>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</si>
  <si>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</si>
  <si>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</si>
  <si>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</si>
  <si>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</si>
  <si>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</si>
  <si>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</si>
  <si>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</si>
  <si>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</si>
  <si>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</si>
  <si>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</si>
  <si>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</si>
  <si>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</si>
  <si>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</si>
  <si>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</si>
  <si>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</si>
  <si>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</si>
  <si>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</si>
  <si>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</si>
  <si>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</si>
  <si>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</si>
  <si>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</si>
  <si>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</si>
  <si>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</si>
  <si>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</si>
  <si>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</si>
  <si>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</si>
  <si>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</si>
  <si>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</si>
  <si>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</si>
  <si>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</si>
  <si>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</si>
  <si>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</si>
  <si>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</si>
  <si>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</si>
  <si>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</si>
  <si>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</si>
  <si>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</si>
  <si>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</si>
  <si>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</si>
  <si>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</si>
  <si>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</si>
  <si>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</si>
  <si>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</si>
  <si>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</si>
  <si>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</si>
  <si>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</si>
  <si>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</si>
  <si>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</si>
  <si>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</si>
  <si>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</si>
  <si>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</si>
  <si>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</si>
  <si>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</si>
  <si>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</si>
  <si>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</si>
  <si>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</si>
  <si>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</si>
  <si>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</si>
  <si>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</si>
  <si>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</si>
  <si>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</si>
  <si>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</si>
  <si>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</si>
  <si>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</si>
  <si>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</si>
  <si>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</si>
  <si>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</si>
  <si>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</si>
  <si>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</si>
  <si>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</si>
  <si>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</si>
  <si>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</si>
  <si>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</si>
  <si>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</si>
  <si>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</si>
  <si>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</si>
  <si>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</si>
  <si>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</si>
  <si>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</si>
  <si>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</si>
  <si>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</si>
  <si>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</si>
  <si>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</si>
  <si>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</si>
  <si>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</si>
  <si>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</si>
  <si>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</si>
  <si>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</si>
  <si>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</si>
  <si>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</si>
  <si>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</si>
  <si>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</si>
  <si>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</si>
  <si>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</si>
  <si>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</si>
  <si>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</si>
  <si>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</si>
  <si>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</si>
  <si>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</si>
  <si>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</si>
  <si>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</si>
  <si>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</si>
  <si>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</si>
  <si>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</si>
  <si>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</si>
  <si>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</si>
  <si>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</si>
  <si>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</si>
  <si>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</si>
  <si>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</si>
  <si>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</si>
  <si>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</si>
  <si>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</si>
  <si>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</si>
  <si>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</si>
  <si>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</si>
  <si>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</si>
  <si>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</si>
  <si>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</si>
  <si>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</si>
  <si>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</si>
  <si>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</si>
  <si>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</si>
  <si>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</si>
  <si>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</si>
  <si>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</si>
  <si>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</si>
  <si>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</si>
  <si>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</si>
  <si>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</si>
  <si>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</si>
  <si>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</si>
  <si>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</si>
  <si>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</si>
  <si>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</si>
  <si>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</si>
  <si>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</si>
  <si>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</si>
  <si>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</si>
  <si>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</si>
  <si>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</si>
  <si>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</si>
  <si>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</si>
  <si>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</si>
  <si>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</si>
  <si>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</si>
  <si>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</si>
  <si>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</si>
  <si>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</si>
  <si>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</si>
  <si>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</si>
  <si>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</si>
  <si>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</si>
  <si>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</si>
  <si>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</si>
  <si>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</si>
  <si>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</si>
  <si>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</si>
  <si>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</si>
  <si>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</si>
  <si>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</si>
  <si>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</si>
  <si>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</si>
  <si>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</si>
  <si>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</si>
  <si>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</si>
  <si>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</si>
  <si>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</si>
  <si>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</si>
  <si>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</si>
  <si>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</si>
  <si>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</si>
  <si>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</si>
  <si>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</si>
  <si>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</si>
  <si>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</si>
  <si>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</si>
  <si>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</si>
  <si>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</si>
  <si>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</si>
  <si>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</si>
  <si>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</si>
  <si>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</si>
  <si>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</si>
  <si>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</si>
  <si>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</si>
  <si>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</si>
  <si>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</si>
  <si>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</si>
  <si>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</si>
  <si>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</si>
  <si>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</si>
  <si>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</si>
  <si>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</si>
  <si>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</si>
  <si>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</si>
  <si>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</si>
  <si>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</si>
  <si>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</si>
  <si>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</si>
  <si>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</si>
  <si>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</si>
  <si>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</si>
  <si>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</si>
  <si>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</si>
  <si>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</si>
  <si>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</si>
  <si>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</si>
  <si>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</si>
  <si>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</si>
  <si>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</si>
  <si>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</si>
  <si>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</si>
  <si>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</si>
  <si>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</si>
  <si>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</si>
  <si>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</si>
  <si>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</si>
  <si>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</si>
  <si>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</si>
  <si>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</si>
  <si>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</si>
  <si>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</si>
  <si>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</si>
  <si>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</si>
  <si>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</si>
  <si>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</si>
  <si>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</si>
  <si>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</si>
  <si>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</si>
  <si>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</si>
  <si>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</si>
  <si>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</si>
  <si>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</si>
  <si>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</si>
  <si>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</si>
  <si>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</si>
  <si>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</si>
  <si>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</si>
  <si>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</si>
  <si>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</si>
  <si>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</si>
  <si>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</si>
  <si>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</si>
  <si>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</si>
  <si>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</si>
  <si>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</si>
  <si>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</si>
  <si>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</si>
  <si>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</si>
  <si>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</si>
  <si>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</si>
  <si>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</si>
  <si>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</si>
  <si>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</si>
  <si>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</si>
  <si>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</si>
  <si>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</si>
  <si>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</si>
  <si>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</si>
  <si>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</si>
  <si>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</si>
  <si>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</si>
  <si>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</si>
  <si>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</si>
  <si>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</si>
  <si>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</si>
  <si>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</si>
  <si>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</si>
  <si>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</si>
  <si>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</si>
  <si>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</si>
  <si>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</si>
  <si>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</si>
  <si>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</si>
  <si>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</si>
  <si>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</si>
  <si>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</si>
  <si>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</si>
  <si>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</si>
  <si>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</si>
  <si>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</si>
  <si>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</si>
  <si>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</si>
  <si>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</si>
  <si>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</si>
  <si>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</si>
  <si>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</si>
  <si>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</si>
  <si>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</si>
  <si>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</si>
  <si>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</si>
  <si>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</si>
  <si>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</si>
  <si>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</si>
  <si>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</si>
  <si>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</si>
  <si>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</si>
  <si>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</si>
  <si>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</si>
  <si>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</si>
  <si>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</si>
  <si>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</si>
  <si>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</si>
  <si>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</si>
  <si>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</si>
  <si>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</si>
  <si>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</si>
  <si>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</si>
  <si>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</si>
  <si>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</si>
  <si>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</si>
  <si>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</si>
  <si>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</si>
  <si>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</si>
  <si>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</si>
  <si>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</si>
  <si>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</si>
  <si>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</si>
  <si>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</si>
  <si>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</si>
  <si>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</si>
  <si>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</si>
  <si>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</si>
  <si>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</si>
  <si>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</si>
  <si>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</si>
  <si>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</si>
  <si>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</si>
  <si>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</si>
  <si>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</si>
  <si>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</si>
  <si>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</si>
  <si>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</si>
  <si>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</si>
  <si>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</si>
  <si>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</si>
  <si>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</si>
  <si>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</si>
  <si>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</si>
  <si>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</si>
  <si>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</si>
  <si>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</si>
  <si>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</si>
  <si>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</si>
  <si>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</si>
  <si>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</si>
  <si>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</si>
  <si>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</si>
  <si>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</si>
  <si>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</si>
  <si>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</si>
  <si>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</si>
  <si>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</si>
  <si>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</si>
  <si>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</si>
  <si>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</si>
  <si>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</si>
  <si>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</si>
  <si>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</si>
  <si>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</si>
  <si>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</si>
  <si>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</si>
  <si>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</si>
  <si>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</si>
  <si>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</si>
  <si>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</si>
  <si>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</si>
  <si>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</si>
  <si>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</si>
  <si>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</si>
  <si>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</si>
  <si>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</si>
  <si>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</si>
  <si>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</si>
  <si>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</si>
  <si>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</si>
  <si>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</si>
  <si>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</si>
  <si>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</si>
  <si>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</si>
  <si>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</si>
  <si>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</si>
  <si>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</si>
  <si>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</si>
  <si>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</si>
  <si>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</si>
  <si>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</si>
  <si>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</si>
  <si>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</si>
  <si>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</si>
  <si>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</si>
  <si>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</si>
  <si>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</si>
  <si>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</si>
  <si>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</si>
  <si>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</si>
  <si>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</si>
  <si>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</si>
  <si>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</si>
  <si>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</si>
  <si>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</si>
  <si>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</si>
  <si>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</si>
  <si>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</si>
  <si>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</si>
  <si>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</si>
  <si>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</si>
  <si>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</si>
  <si>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</si>
  <si>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</si>
  <si>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</si>
  <si>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</si>
  <si>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</si>
  <si>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</si>
  <si>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</si>
  <si>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</si>
  <si>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</si>
  <si>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</si>
  <si>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</si>
  <si>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</si>
  <si>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</si>
  <si>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</si>
  <si>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</si>
  <si>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</si>
  <si>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</si>
  <si>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</si>
  <si>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</si>
  <si>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</si>
  <si>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</si>
  <si>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</si>
  <si>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</si>
  <si>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</si>
  <si>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</si>
  <si>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</si>
  <si>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</si>
  <si>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</si>
  <si>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</si>
  <si>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</si>
  <si>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</si>
  <si>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</si>
  <si>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</si>
  <si>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</si>
  <si>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</si>
  <si>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</si>
  <si>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</si>
  <si>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</si>
  <si>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</si>
  <si>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</si>
  <si>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</si>
  <si>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</si>
  <si>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</si>
  <si>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</si>
  <si>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</si>
  <si>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</si>
  <si>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</si>
  <si>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</si>
  <si>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</si>
  <si>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</si>
  <si>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</si>
  <si>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</si>
  <si>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</si>
  <si>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</si>
  <si>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</si>
  <si>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</si>
  <si>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</si>
  <si>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</si>
  <si>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</si>
  <si>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</si>
  <si>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</si>
  <si>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</si>
  <si>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</si>
  <si>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</si>
  <si>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</si>
  <si>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</si>
  <si>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</si>
  <si>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</si>
  <si>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</si>
  <si>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</si>
  <si>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</si>
  <si>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</si>
  <si>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</si>
  <si>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</si>
  <si>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</si>
  <si>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</si>
  <si>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</si>
  <si>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</si>
  <si>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</si>
  <si>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</si>
  <si>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</si>
  <si>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</si>
  <si>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</si>
  <si>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</si>
  <si>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</si>
  <si>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</si>
  <si>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</si>
  <si>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</si>
  <si>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</si>
  <si>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</si>
  <si>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</si>
  <si>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</si>
  <si>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</si>
  <si>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</si>
  <si>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</si>
  <si>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</si>
  <si>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</si>
  <si>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</si>
  <si>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</si>
  <si>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</si>
  <si>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</si>
  <si>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</si>
  <si>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</si>
  <si>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</si>
  <si>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</si>
  <si>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</si>
  <si>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</si>
  <si>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</si>
  <si>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</si>
  <si>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</si>
  <si>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</si>
  <si>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</si>
  <si>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</si>
  <si>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</si>
  <si>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</si>
  <si>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</si>
  <si>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</si>
  <si>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</si>
  <si>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</si>
  <si>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</si>
  <si>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</si>
  <si>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</si>
  <si>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</si>
  <si>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</si>
  <si>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</si>
  <si>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</si>
  <si>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</si>
  <si>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</si>
  <si>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</si>
  <si>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</si>
  <si>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</si>
  <si>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</si>
  <si>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</si>
  <si>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</si>
  <si>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</si>
  <si>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</si>
  <si>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</si>
  <si>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</si>
  <si>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</si>
  <si>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</si>
  <si>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</si>
  <si>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</si>
  <si>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</si>
  <si>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</si>
  <si>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</si>
  <si>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</si>
  <si>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</si>
  <si>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</si>
  <si>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</si>
  <si>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</si>
  <si>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</si>
  <si>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</si>
  <si>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</si>
  <si>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</si>
  <si>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</si>
  <si>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</si>
  <si>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</si>
  <si>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</si>
  <si>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</si>
  <si>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</si>
  <si>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</si>
  <si>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</si>
  <si>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</si>
  <si>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</si>
  <si>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</si>
  <si>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</si>
  <si>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</si>
  <si>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</si>
  <si>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</si>
  <si>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</si>
  <si>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</si>
  <si>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</si>
  <si>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</si>
  <si>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</si>
  <si>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</si>
  <si>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</si>
  <si>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</si>
  <si>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</si>
  <si>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</si>
  <si>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</si>
  <si>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</si>
  <si>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</si>
  <si>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</si>
  <si>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</si>
  <si>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</si>
  <si>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</si>
  <si>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</si>
  <si>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</si>
  <si>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</si>
  <si>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</si>
  <si>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</si>
  <si>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</si>
  <si>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</si>
  <si>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</si>
  <si>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</si>
  <si>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</si>
  <si>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</si>
  <si>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</si>
  <si>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</si>
  <si>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</si>
  <si>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</si>
  <si>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</si>
  <si>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</si>
  <si>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</si>
  <si>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</si>
  <si>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</si>
  <si>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</si>
  <si>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</si>
  <si>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</si>
  <si>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</si>
  <si>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</si>
  <si>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</si>
  <si>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</si>
  <si>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</si>
  <si>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</si>
  <si>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</si>
  <si>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</si>
  <si>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</si>
  <si>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</si>
  <si>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</si>
  <si>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</si>
  <si>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</si>
  <si>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</si>
  <si>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</si>
  <si>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</si>
  <si>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</si>
  <si>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</si>
  <si>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</si>
  <si>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</si>
  <si>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</si>
  <si>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</si>
  <si>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</si>
  <si>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</si>
  <si>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</si>
  <si>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</si>
  <si>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</si>
  <si>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</si>
  <si>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</si>
  <si>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</si>
  <si>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</si>
  <si>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</si>
  <si>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</si>
  <si>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</si>
  <si>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</si>
  <si>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</si>
  <si>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</si>
  <si>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</si>
  <si>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</si>
  <si>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</si>
  <si>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</si>
  <si>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</si>
  <si>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</si>
  <si>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</si>
  <si>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</si>
  <si>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</si>
  <si>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</si>
  <si>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</si>
  <si>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</si>
  <si>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</si>
  <si>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</si>
  <si>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</si>
  <si>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</si>
  <si>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</si>
  <si>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</si>
  <si>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</si>
  <si>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</si>
  <si>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</si>
  <si>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</si>
  <si>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</si>
  <si>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</si>
  <si>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</si>
  <si>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</si>
  <si>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</si>
  <si>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</si>
  <si>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</si>
  <si>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</si>
  <si>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</si>
  <si>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</si>
  <si>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</si>
  <si>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</si>
  <si>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</si>
  <si>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</si>
  <si>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</si>
  <si>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</si>
  <si>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</si>
  <si>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</si>
  <si>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</si>
  <si>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</si>
  <si>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</si>
  <si>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</si>
  <si>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</si>
  <si>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</si>
  <si>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</si>
  <si>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</si>
  <si>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</si>
  <si>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</si>
  <si>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</si>
  <si>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</si>
  <si>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</si>
  <si>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</si>
  <si>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</si>
  <si>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</si>
  <si>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</si>
  <si>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</si>
  <si>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</si>
  <si>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</si>
  <si>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</si>
  <si>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</si>
  <si>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</si>
  <si>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</si>
  <si>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</si>
  <si>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</si>
  <si>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</si>
  <si>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</si>
  <si>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</si>
  <si>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</si>
  <si>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</si>
  <si>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</si>
  <si>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</si>
  <si>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</si>
  <si>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</si>
  <si>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</si>
  <si>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</si>
  <si>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</si>
  <si>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</si>
  <si>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</si>
  <si>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</si>
  <si>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</si>
  <si>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</si>
  <si>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</si>
  <si>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</si>
  <si>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</si>
  <si>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</si>
  <si>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</si>
  <si>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</si>
  <si>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</si>
  <si>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</si>
  <si>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</si>
  <si>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</si>
  <si>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</si>
  <si>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</si>
  <si>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</si>
  <si>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</si>
  <si>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</si>
  <si>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</si>
  <si>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</si>
  <si>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</si>
  <si>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</si>
  <si>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</si>
  <si>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</si>
  <si>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</si>
  <si>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</si>
  <si>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</si>
  <si>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</si>
  <si>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</si>
  <si>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</si>
  <si>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</si>
  <si>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</si>
  <si>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</si>
  <si>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</si>
  <si>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</si>
  <si>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</si>
  <si>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</si>
  <si>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</si>
  <si>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</si>
  <si>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</si>
  <si>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</si>
  <si>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</si>
  <si>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</si>
  <si>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</si>
  <si>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</si>
  <si>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</si>
  <si>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</si>
  <si>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</si>
  <si>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</si>
  <si>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</si>
  <si>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</si>
  <si>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</si>
  <si>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</si>
  <si>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</si>
  <si>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</si>
  <si>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</si>
  <si>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</si>
  <si>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</si>
  <si>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</si>
  <si>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</si>
  <si>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</si>
  <si>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</si>
  <si>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</si>
  <si>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</si>
  <si>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</si>
  <si>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</si>
  <si>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</si>
  <si>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</si>
  <si>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</si>
  <si>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</si>
  <si>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</si>
  <si>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</si>
  <si>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</si>
  <si>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</si>
  <si>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</si>
  <si>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</si>
  <si>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</si>
  <si>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</si>
  <si>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</si>
  <si>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</si>
  <si>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</si>
  <si>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</si>
  <si>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</si>
  <si>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</si>
  <si>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</si>
  <si>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</si>
  <si>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</si>
  <si>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</si>
  <si>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</si>
  <si>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</si>
  <si>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</si>
  <si>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</si>
  <si>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</si>
  <si>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</si>
  <si>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</si>
  <si>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</si>
  <si>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</si>
  <si>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</si>
  <si>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</si>
  <si>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</si>
  <si>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</si>
  <si>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</si>
  <si>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</si>
  <si>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</si>
  <si>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</si>
  <si>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</si>
  <si>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</si>
  <si>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</si>
  <si>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</si>
  <si>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</si>
  <si>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</si>
  <si>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</si>
  <si>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</si>
  <si>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</si>
  <si>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</si>
  <si>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</si>
  <si>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</si>
  <si>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</si>
  <si>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</si>
  <si>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</si>
  <si>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</si>
  <si>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</si>
  <si>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</si>
  <si>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</si>
  <si>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</si>
  <si>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</si>
  <si>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</si>
  <si>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</si>
  <si>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</si>
  <si>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</si>
  <si>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</si>
  <si>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</si>
  <si>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</si>
  <si>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</si>
  <si>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</si>
  <si>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</si>
  <si>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</si>
  <si>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</si>
  <si>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</si>
  <si>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</si>
  <si>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</si>
  <si>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</si>
  <si>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</si>
  <si>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</si>
  <si>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</si>
  <si>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</si>
  <si>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</si>
  <si>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</si>
  <si>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</si>
  <si>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</si>
  <si>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</si>
  <si>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</si>
  <si>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</si>
  <si>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</si>
  <si>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</si>
  <si>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</si>
  <si>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</si>
  <si>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</si>
  <si>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</si>
  <si>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</si>
  <si>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</si>
  <si>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</si>
  <si>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</si>
  <si>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</si>
  <si>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</si>
  <si>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</si>
  <si>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</si>
  <si>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</si>
  <si>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</si>
  <si>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</si>
  <si>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</si>
  <si>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</si>
  <si>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</si>
  <si>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</si>
  <si>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</si>
  <si>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</si>
  <si>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</si>
  <si>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</si>
  <si>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</si>
  <si>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</si>
  <si>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</si>
  <si>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</si>
  <si>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</si>
  <si>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</si>
  <si>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</si>
  <si>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</si>
  <si>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</si>
  <si>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</si>
  <si>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</si>
  <si>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</si>
  <si>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</si>
  <si>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</si>
  <si>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</si>
  <si>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</si>
  <si>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</si>
  <si>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</si>
  <si>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</si>
  <si>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</si>
  <si>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</si>
  <si>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</si>
  <si>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</si>
  <si>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</si>
  <si>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</si>
  <si>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</si>
  <si>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</si>
  <si>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</si>
  <si>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</si>
  <si>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</si>
  <si>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</si>
  <si>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</si>
  <si>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</si>
  <si>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</si>
  <si>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</si>
  <si>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</si>
  <si>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</si>
  <si>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</si>
  <si>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</si>
  <si>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</si>
  <si>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</si>
  <si>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</si>
  <si>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</si>
  <si>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</si>
  <si>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</si>
  <si>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</si>
  <si>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</si>
  <si>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</si>
  <si>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</si>
  <si>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</si>
  <si>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</si>
  <si>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</si>
  <si>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</si>
  <si>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</si>
  <si>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</si>
  <si>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</si>
  <si>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</si>
  <si>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</si>
  <si>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</si>
  <si>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</si>
  <si>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</si>
  <si>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</si>
  <si>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</si>
  <si>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</si>
  <si>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</si>
  <si>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</si>
  <si>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</si>
  <si>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</si>
  <si>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</si>
  <si>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</si>
  <si>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</si>
  <si>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</si>
  <si>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</si>
  <si>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</si>
  <si>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</si>
  <si>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</si>
  <si>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</si>
  <si>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</si>
  <si>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</si>
  <si>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</si>
  <si>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</si>
  <si>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</si>
  <si>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</si>
  <si>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</si>
  <si>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</si>
  <si>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</si>
  <si>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</si>
  <si>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</si>
  <si>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</si>
  <si>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</si>
  <si>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</si>
  <si>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</si>
  <si>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</si>
  <si>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</si>
  <si>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</si>
  <si>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</si>
  <si>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</si>
  <si>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</si>
  <si>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</si>
  <si>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</si>
  <si>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</si>
  <si>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</si>
  <si>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</si>
  <si>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</si>
  <si>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</si>
  <si>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</si>
  <si>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</si>
  <si>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</si>
  <si>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</si>
  <si>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</si>
  <si>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</si>
  <si>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</si>
  <si>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</si>
  <si>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</si>
  <si>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</si>
  <si>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</si>
  <si>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</si>
  <si>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</si>
  <si>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</si>
  <si>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</si>
  <si>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</si>
  <si>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</si>
  <si>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</si>
  <si>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</si>
  <si>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</si>
  <si>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</si>
  <si>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</si>
  <si>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</si>
  <si>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</si>
  <si>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</si>
  <si>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</si>
  <si>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</si>
  <si>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</si>
  <si>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</si>
  <si>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</si>
  <si>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</si>
  <si>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</si>
  <si>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</si>
  <si>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</si>
  <si>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</si>
  <si>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</si>
  <si>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</si>
  <si>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</si>
  <si>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</si>
  <si>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</si>
  <si>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</si>
  <si>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</si>
  <si>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</si>
  <si>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</si>
  <si>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</si>
  <si>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</si>
  <si>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</si>
  <si>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</si>
  <si>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</si>
  <si>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</si>
  <si>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</si>
  <si>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</si>
  <si>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</si>
  <si>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</si>
  <si>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</si>
  <si>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</si>
  <si>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</si>
  <si>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</si>
  <si>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</si>
  <si>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</si>
  <si>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</si>
  <si>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</si>
  <si>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</si>
  <si>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</si>
  <si>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</si>
  <si>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</si>
  <si>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</si>
  <si>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</si>
  <si>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</si>
  <si>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</si>
  <si>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</si>
  <si>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</si>
  <si>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</si>
  <si>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</si>
  <si>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</si>
  <si>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</si>
  <si>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</si>
  <si>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</si>
  <si>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</si>
  <si>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</si>
  <si>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</si>
  <si>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</si>
  <si>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</si>
  <si>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</si>
  <si>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</si>
  <si>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</si>
  <si>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</si>
  <si>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</si>
  <si>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</si>
  <si>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</si>
  <si>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</si>
  <si>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</si>
  <si>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</si>
  <si>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</si>
  <si>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</si>
  <si>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</si>
  <si>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</si>
  <si>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</si>
  <si>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</si>
  <si>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</si>
  <si>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</si>
  <si>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</si>
  <si>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</si>
  <si>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</si>
  <si>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</si>
  <si>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</si>
  <si>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</si>
  <si>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</si>
  <si>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</si>
  <si>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</si>
  <si>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</si>
  <si>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</si>
  <si>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</si>
  <si>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</si>
  <si>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</si>
  <si>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</si>
  <si>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</si>
  <si>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</si>
  <si>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</si>
  <si>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</si>
  <si>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</si>
  <si>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</si>
  <si>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</si>
  <si>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</si>
  <si>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</si>
  <si>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</si>
  <si>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</si>
  <si>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</si>
  <si>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</si>
  <si>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</si>
  <si>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</si>
  <si>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</si>
  <si>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</si>
  <si>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</si>
  <si>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</si>
  <si>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</si>
  <si>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</si>
  <si>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</si>
  <si>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</si>
  <si>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</si>
  <si>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</si>
  <si>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</si>
  <si>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</si>
  <si>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</si>
  <si>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</si>
  <si>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</si>
  <si>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</si>
  <si>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</si>
  <si>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</si>
  <si>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</si>
  <si>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</si>
  <si>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</si>
  <si>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</si>
  <si>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</si>
  <si>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</si>
  <si>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</si>
  <si>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</si>
  <si>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</si>
  <si>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</si>
  <si>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</si>
  <si>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</si>
  <si>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</si>
  <si>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</si>
  <si>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</si>
  <si>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</si>
  <si>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</si>
  <si>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</si>
  <si>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</si>
  <si>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</si>
  <si>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</si>
  <si>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</si>
  <si>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</si>
  <si>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</si>
  <si>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</si>
  <si>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</si>
  <si>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</si>
  <si>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</si>
  <si>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</si>
  <si>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</si>
  <si>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</si>
  <si>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</si>
  <si>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</si>
  <si>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</si>
  <si>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</si>
  <si>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</si>
  <si>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</si>
  <si>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</si>
  <si>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</si>
  <si>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</si>
  <si>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</si>
  <si>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</si>
  <si>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</si>
  <si>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</si>
  <si>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</si>
  <si>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</si>
  <si>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</si>
  <si>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</si>
  <si>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</si>
  <si>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</si>
  <si>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</si>
  <si>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</si>
  <si>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</si>
  <si>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</si>
  <si>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</si>
  <si>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</si>
  <si>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</si>
  <si>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</si>
  <si>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</si>
  <si>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</si>
  <si>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</si>
  <si>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</si>
  <si>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</si>
  <si>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</si>
  <si>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</si>
  <si>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</si>
  <si>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</si>
  <si>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</si>
  <si>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</si>
  <si>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</si>
  <si>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</si>
  <si>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</si>
  <si>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</si>
  <si>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</si>
  <si>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</si>
  <si>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</si>
  <si>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</si>
  <si>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</si>
  <si>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</si>
  <si>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</si>
  <si>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</si>
  <si>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</si>
  <si>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</si>
  <si>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</si>
  <si>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</si>
  <si>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</si>
  <si>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</si>
  <si>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</si>
  <si>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</si>
  <si>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</si>
  <si>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</si>
  <si>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</si>
  <si>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</si>
  <si>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</si>
  <si>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</si>
  <si>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</si>
  <si>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</si>
  <si>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</si>
  <si>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</si>
  <si>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</si>
  <si>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</si>
  <si>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</si>
  <si>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</si>
  <si>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</si>
  <si>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</si>
  <si>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</si>
  <si>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</si>
  <si>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</si>
  <si>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</si>
  <si>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</si>
  <si>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</si>
  <si>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</si>
  <si>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</si>
  <si>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</si>
  <si>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</si>
  <si>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</si>
  <si>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</si>
  <si>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</si>
  <si>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</si>
  <si>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</si>
  <si>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</si>
  <si>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</si>
  <si>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</si>
  <si>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</si>
  <si>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</si>
  <si>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</si>
  <si>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</si>
  <si>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</si>
  <si>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</si>
  <si>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</si>
  <si>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</si>
  <si>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</si>
  <si>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</si>
  <si>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</si>
  <si>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</si>
  <si>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</si>
  <si>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</si>
  <si>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</si>
  <si>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</si>
  <si>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</si>
  <si>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</si>
  <si>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</si>
  <si>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</si>
  <si>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</si>
  <si>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</si>
  <si>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</si>
  <si>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</si>
  <si>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</si>
  <si>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</si>
  <si>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</si>
  <si>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</si>
  <si>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</si>
  <si>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</si>
  <si>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</si>
  <si>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</si>
  <si>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</si>
  <si>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</si>
  <si>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</si>
  <si>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</si>
  <si>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</si>
  <si>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</si>
  <si>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</si>
  <si>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</si>
  <si>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</si>
  <si>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</si>
  <si>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</si>
  <si>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</si>
  <si>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</si>
  <si>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</si>
  <si>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</si>
  <si>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</si>
  <si>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</si>
  <si>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</si>
  <si>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</si>
  <si>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</si>
  <si>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</si>
  <si>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</si>
  <si>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</si>
  <si>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</si>
  <si>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</si>
  <si>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</si>
  <si>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</si>
  <si>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</si>
  <si>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</si>
  <si>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</si>
  <si>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</si>
  <si>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</si>
  <si>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</si>
  <si>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</si>
  <si>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</si>
  <si>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</si>
  <si>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</si>
  <si>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</si>
  <si>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</si>
  <si>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</si>
  <si>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</si>
  <si>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</si>
  <si>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</si>
  <si>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</si>
  <si>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</si>
  <si>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</si>
  <si>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</si>
  <si>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</si>
  <si>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</si>
  <si>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</si>
  <si>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</si>
  <si>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</si>
  <si>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</si>
  <si>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</si>
  <si>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</si>
  <si>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</si>
  <si>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</si>
  <si>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</si>
  <si>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</si>
  <si>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</si>
  <si>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</si>
  <si>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</si>
  <si>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</si>
  <si>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</si>
  <si>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</si>
  <si>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</si>
  <si>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</si>
  <si>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</si>
  <si>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</si>
  <si>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</si>
  <si>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</si>
  <si>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</si>
  <si>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</si>
  <si>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</si>
  <si>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</si>
  <si>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</si>
  <si>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</si>
  <si>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</si>
  <si>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</si>
  <si>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</si>
  <si>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</si>
  <si>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</si>
  <si>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</si>
  <si>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</si>
  <si>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</si>
  <si>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</si>
  <si>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</si>
  <si>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</si>
  <si>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</si>
  <si>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</si>
  <si>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</si>
  <si>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</si>
  <si>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</si>
  <si>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</si>
  <si>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</si>
  <si>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</si>
  <si>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</si>
  <si>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</si>
  <si>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</si>
  <si>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</si>
  <si>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</si>
  <si>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</si>
  <si>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</si>
  <si>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</si>
  <si>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</si>
  <si>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</si>
  <si>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</si>
  <si>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</si>
  <si>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</si>
  <si>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</si>
  <si>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</si>
  <si>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</si>
  <si>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</si>
  <si>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</si>
  <si>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</si>
  <si>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</si>
  <si>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</si>
  <si>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</si>
  <si>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</si>
  <si>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</si>
  <si>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</si>
  <si>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</si>
  <si>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</si>
  <si>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</si>
  <si>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</si>
  <si>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</si>
  <si>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</si>
  <si>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</si>
  <si>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</si>
  <si>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</si>
  <si>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</si>
  <si>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</si>
  <si>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</si>
  <si>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</si>
  <si>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</si>
  <si>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</si>
  <si>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</si>
  <si>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</si>
  <si>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</si>
  <si>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</si>
  <si>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</si>
  <si>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</si>
  <si>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</si>
  <si>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</si>
  <si>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</si>
  <si>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</si>
  <si>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</si>
  <si>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</si>
  <si>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</si>
  <si>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</si>
  <si>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</si>
  <si>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</si>
  <si>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</si>
  <si>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</si>
  <si>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</si>
  <si>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</si>
  <si>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</si>
  <si>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</si>
  <si>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</si>
  <si>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</si>
  <si>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</si>
  <si>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</si>
  <si>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</si>
  <si>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</si>
  <si>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</si>
  <si>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</si>
  <si>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</si>
  <si>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</si>
  <si>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</si>
  <si>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</si>
  <si>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</si>
  <si>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</si>
  <si>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</si>
  <si>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</si>
  <si>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</si>
  <si>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</si>
  <si>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</si>
  <si>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</si>
  <si>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</si>
  <si>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</si>
  <si>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</si>
  <si>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</si>
  <si>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</si>
  <si>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</si>
  <si>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</si>
  <si>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</si>
  <si>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</si>
  <si>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</si>
  <si>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</si>
  <si>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</si>
  <si>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</si>
  <si>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</si>
  <si>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</si>
  <si>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</si>
  <si>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</si>
  <si>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</si>
  <si>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</si>
  <si>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</si>
  <si>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</si>
  <si>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</si>
  <si>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</si>
  <si>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</si>
  <si>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</si>
  <si>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</si>
  <si>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</si>
  <si>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</si>
  <si>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</si>
  <si>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</si>
  <si>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</si>
  <si>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</si>
  <si>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</si>
  <si>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</si>
  <si>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</si>
  <si>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</si>
  <si>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</si>
  <si>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</si>
  <si>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</si>
  <si>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</si>
  <si>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</si>
  <si>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</si>
  <si>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</si>
  <si>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</si>
  <si>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</si>
  <si>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</si>
  <si>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</si>
  <si>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</si>
  <si>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</si>
  <si>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</si>
  <si>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</si>
  <si>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</si>
  <si>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</si>
  <si>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</si>
  <si>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</si>
  <si>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</si>
  <si>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</si>
  <si>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</si>
  <si>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</si>
  <si>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</si>
  <si>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</si>
  <si>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</si>
  <si>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</si>
  <si>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</si>
  <si>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</si>
  <si>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</si>
  <si>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</si>
  <si>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</si>
  <si>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</si>
  <si>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</si>
  <si>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</si>
  <si>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</si>
  <si>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</si>
  <si>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</si>
  <si>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</si>
  <si>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</si>
  <si>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</si>
  <si>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</si>
  <si>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</si>
  <si>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</si>
  <si>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</si>
  <si>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</si>
  <si>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</si>
  <si>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</si>
  <si>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</si>
  <si>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</si>
  <si>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</si>
  <si>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</si>
  <si>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</si>
  <si>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</si>
  <si>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</si>
  <si>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</si>
  <si>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</si>
  <si>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</si>
  <si>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</si>
  <si>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</si>
  <si>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</si>
  <si>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</si>
  <si>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</si>
  <si>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</si>
  <si>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</si>
  <si>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</si>
  <si>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</si>
  <si>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</si>
  <si>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</si>
  <si>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</si>
  <si>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</si>
  <si>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</si>
  <si>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</si>
  <si>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</si>
  <si>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</si>
  <si>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</si>
  <si>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</si>
  <si>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</si>
  <si>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</si>
  <si>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</si>
  <si>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</si>
  <si>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</si>
  <si>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</si>
  <si>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</si>
  <si>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</si>
  <si>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</si>
  <si>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</si>
  <si>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</si>
  <si>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</si>
  <si>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</si>
  <si>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</si>
  <si>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</si>
  <si>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</si>
  <si>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</si>
  <si>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</si>
  <si>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</si>
  <si>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</si>
  <si>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</si>
  <si>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</si>
  <si>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</si>
  <si>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</si>
  <si>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</si>
  <si>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</si>
  <si>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</si>
  <si>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</si>
  <si>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</si>
  <si>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</si>
  <si>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</si>
  <si>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</si>
  <si>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</si>
  <si>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</si>
  <si>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</si>
  <si>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</si>
  <si>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</si>
  <si>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</si>
  <si>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</si>
  <si>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</si>
  <si>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</si>
  <si>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</si>
  <si>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</si>
  <si>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</si>
  <si>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</si>
  <si>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</si>
  <si>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</si>
  <si>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</si>
  <si>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</si>
  <si>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</si>
  <si>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</si>
  <si>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</si>
  <si>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</si>
  <si>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</si>
  <si>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</si>
  <si>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</si>
  <si>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</si>
  <si>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</si>
  <si>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</si>
  <si>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</si>
  <si>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</si>
  <si>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</si>
  <si>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</si>
  <si>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</si>
  <si>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</si>
  <si>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</si>
  <si>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</si>
  <si>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</si>
  <si>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</si>
  <si>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</si>
  <si>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</si>
  <si>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</si>
  <si>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</si>
  <si>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</si>
  <si>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</si>
  <si>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</si>
  <si>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</si>
  <si>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</si>
  <si>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</si>
  <si>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</si>
  <si>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</si>
  <si>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</si>
  <si>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</si>
  <si>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</si>
  <si>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</si>
  <si>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</si>
  <si>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</si>
  <si>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</si>
  <si>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</si>
  <si>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</si>
  <si>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</si>
  <si>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</si>
  <si>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</si>
  <si>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</si>
  <si>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</si>
  <si>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</si>
  <si>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</si>
  <si>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</si>
  <si>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</si>
  <si>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</si>
  <si>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</si>
  <si>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</si>
  <si>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</si>
  <si>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</si>
  <si>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</si>
  <si>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</si>
  <si>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</si>
  <si>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</si>
  <si>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</si>
  <si>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</si>
  <si>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</si>
  <si>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</si>
  <si>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</si>
  <si>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</si>
  <si>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</si>
  <si>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</si>
  <si>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</si>
  <si>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</si>
  <si>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</si>
  <si>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</si>
  <si>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</si>
  <si>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</si>
  <si>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</si>
  <si>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</si>
  <si>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</si>
  <si>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</si>
  <si>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</si>
  <si>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</si>
  <si>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</si>
  <si>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</si>
  <si>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</si>
  <si>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</si>
  <si>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</si>
  <si>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</si>
  <si>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</si>
  <si>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</si>
  <si>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</si>
  <si>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</si>
  <si>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</si>
  <si>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</si>
  <si>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</si>
  <si>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</si>
  <si>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</si>
  <si>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</si>
  <si>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</si>
  <si>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</si>
  <si>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</si>
  <si>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</si>
  <si>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</si>
  <si>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</si>
  <si>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</si>
  <si>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</si>
  <si>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</si>
  <si>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</si>
  <si>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</si>
  <si>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</si>
  <si>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</si>
  <si>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</si>
  <si>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</si>
  <si>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</si>
  <si>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</si>
  <si>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</si>
  <si>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</si>
  <si>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</si>
  <si>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</si>
  <si>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</si>
  <si>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</si>
  <si>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</si>
  <si>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</si>
  <si>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</si>
  <si>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</si>
  <si>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</si>
  <si>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</si>
  <si>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</si>
  <si>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</si>
  <si>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</si>
  <si>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</si>
  <si>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</si>
  <si>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</si>
  <si>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</si>
  <si>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</si>
  <si>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</si>
  <si>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</si>
  <si>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</si>
  <si>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</si>
  <si>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</si>
  <si>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</si>
  <si>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</si>
  <si>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</si>
  <si>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</si>
  <si>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</si>
  <si>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</si>
  <si>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</si>
  <si>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</si>
  <si>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</si>
  <si>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</si>
  <si>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</si>
  <si>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</si>
  <si>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</si>
  <si>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</si>
  <si>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</si>
  <si>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</si>
  <si>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</si>
  <si>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</si>
  <si>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</si>
  <si>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</si>
  <si>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</si>
  <si>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</si>
  <si>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</si>
  <si>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</si>
  <si>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</si>
  <si>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</si>
  <si>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</si>
  <si>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</si>
  <si>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</si>
  <si>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</si>
  <si>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</si>
  <si>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</si>
  <si>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</si>
  <si>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</si>
  <si>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</si>
  <si>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</si>
  <si>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</si>
  <si>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</si>
  <si>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</si>
  <si>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</si>
  <si>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</si>
  <si>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</si>
  <si>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</si>
  <si>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</si>
  <si>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</si>
  <si>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</si>
  <si>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</si>
  <si>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</si>
  <si>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</si>
  <si>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</si>
  <si>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</si>
  <si>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</si>
  <si>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</si>
  <si>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</si>
  <si>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</si>
  <si>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</si>
  <si>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</si>
  <si>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</si>
  <si>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</si>
  <si>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</si>
  <si>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</si>
  <si>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</si>
  <si>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</si>
  <si>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</si>
  <si>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</si>
  <si>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</si>
  <si>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</si>
  <si>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</si>
  <si>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</si>
  <si>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</si>
  <si>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</si>
  <si>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</si>
  <si>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</si>
  <si>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</si>
  <si>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</si>
  <si>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</si>
  <si>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</si>
  <si>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</si>
  <si>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</si>
  <si>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</si>
  <si>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</si>
  <si>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</si>
  <si>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</si>
  <si>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</si>
  <si>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</si>
  <si>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</si>
  <si>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</si>
  <si>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</si>
  <si>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</si>
  <si>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</si>
  <si>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</si>
  <si>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</si>
  <si>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</si>
  <si>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</si>
  <si>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</si>
  <si>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</si>
  <si>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</si>
  <si>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</si>
  <si>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</si>
  <si>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</si>
  <si>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</si>
  <si>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</si>
  <si>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</si>
  <si>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</si>
  <si>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</si>
  <si>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</si>
  <si>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</si>
  <si>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</si>
  <si>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</si>
  <si>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</si>
  <si>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</si>
  <si>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</si>
  <si>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</si>
  <si>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</si>
  <si>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</si>
  <si>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</si>
  <si>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</si>
  <si>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</si>
  <si>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</si>
  <si>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</si>
  <si>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</si>
  <si>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</si>
  <si>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</si>
  <si>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</si>
  <si>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</si>
  <si>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</si>
  <si>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</si>
  <si>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</si>
  <si>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</si>
  <si>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</si>
  <si>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</si>
  <si>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</si>
  <si>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</si>
  <si>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</si>
  <si>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</si>
  <si>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</si>
  <si>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</si>
  <si>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</si>
  <si>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</si>
  <si>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</si>
  <si>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</si>
  <si>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</si>
  <si>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</si>
  <si>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</si>
  <si>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</si>
  <si>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</si>
  <si>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</si>
  <si>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</si>
  <si>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</si>
  <si>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</si>
  <si>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</si>
  <si>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</si>
  <si>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</si>
  <si>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</si>
  <si>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</si>
  <si>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</si>
  <si>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</si>
  <si>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</si>
  <si>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</si>
  <si>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</si>
  <si>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</si>
  <si>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</si>
  <si>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</si>
  <si>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</si>
  <si>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</si>
  <si>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</si>
  <si>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</si>
  <si>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</si>
  <si>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</si>
  <si>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</si>
  <si>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</si>
  <si>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</si>
  <si>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</si>
  <si>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</si>
  <si>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</si>
  <si>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</si>
  <si>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</si>
  <si>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</si>
  <si>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</si>
  <si>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</si>
  <si>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</si>
  <si>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</si>
  <si>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</si>
  <si>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</si>
  <si>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</si>
  <si>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</si>
  <si>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</si>
  <si>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</si>
  <si>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</si>
  <si>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</si>
  <si>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</si>
  <si>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</si>
  <si>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</si>
  <si>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</si>
  <si>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</si>
  <si>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</si>
  <si>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</si>
  <si>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</si>
  <si>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</si>
  <si>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</si>
  <si>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</si>
  <si>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</si>
  <si>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</si>
  <si>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</si>
  <si>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</si>
  <si>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</si>
  <si>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</si>
  <si>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</si>
  <si>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</si>
  <si>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</si>
  <si>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</si>
  <si>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</si>
  <si>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</si>
  <si>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</si>
  <si>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</si>
  <si>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</si>
  <si>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</si>
  <si>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</si>
  <si>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</si>
  <si>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</si>
  <si>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</si>
  <si>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</si>
  <si>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</si>
  <si>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</si>
  <si>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</si>
  <si>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</si>
  <si>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</si>
  <si>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</si>
  <si>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</si>
  <si>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</si>
  <si>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</si>
  <si>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</si>
  <si>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</si>
  <si>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</si>
  <si>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</si>
  <si>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</si>
  <si>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</si>
  <si>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</si>
  <si>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</si>
  <si>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</si>
  <si>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</si>
  <si>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</si>
  <si>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</si>
  <si>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</si>
  <si>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</si>
  <si>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</si>
  <si>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</si>
  <si>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</si>
  <si>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</si>
  <si>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</si>
  <si>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</si>
  <si>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</si>
  <si>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</si>
  <si>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</si>
  <si>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</si>
  <si>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</si>
  <si>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</si>
  <si>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</si>
  <si>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</si>
  <si>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</si>
  <si>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</si>
  <si>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</si>
  <si>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</si>
  <si>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</si>
  <si>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</si>
  <si>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</si>
  <si>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</si>
  <si>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</si>
  <si>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</si>
  <si>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</si>
  <si>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</si>
  <si>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</si>
  <si>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</si>
  <si>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</si>
  <si>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</si>
  <si>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</si>
  <si>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</si>
  <si>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</si>
  <si>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</si>
  <si>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</si>
  <si>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</si>
  <si>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</si>
  <si>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</si>
  <si>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</si>
  <si>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</si>
  <si>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</si>
  <si>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</si>
  <si>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</si>
  <si>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</si>
  <si>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</si>
  <si>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</si>
  <si>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</si>
  <si>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</si>
  <si>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</si>
  <si>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</si>
  <si>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</si>
  <si>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</si>
  <si>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</si>
  <si>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</si>
  <si>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</si>
  <si>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</si>
  <si>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</si>
  <si>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</si>
  <si>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</si>
  <si>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</si>
  <si>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</si>
  <si>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</si>
  <si>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</si>
  <si>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</si>
  <si>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</si>
  <si>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</si>
  <si>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</si>
  <si>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</si>
  <si>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</si>
  <si>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</si>
  <si>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</si>
  <si>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</si>
  <si>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</si>
  <si>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</si>
  <si>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</si>
  <si>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</si>
  <si>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</si>
  <si>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</si>
  <si>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</si>
  <si>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</si>
  <si>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</si>
  <si>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</si>
  <si>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</si>
  <si>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</si>
  <si>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</si>
  <si>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</si>
  <si>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</si>
  <si>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</si>
  <si>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</si>
  <si>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</si>
  <si>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</si>
  <si>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</si>
  <si>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</si>
  <si>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</si>
  <si>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</si>
  <si>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</si>
  <si>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</si>
  <si>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</si>
  <si>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</si>
  <si>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</si>
  <si>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</si>
  <si>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</si>
  <si>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</si>
  <si>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</si>
  <si>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</si>
  <si>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</si>
  <si>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</si>
  <si>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</si>
  <si>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</si>
  <si>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</si>
  <si>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</si>
  <si>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</si>
  <si>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</si>
  <si>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</si>
  <si>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</si>
  <si>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</si>
  <si>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</si>
  <si>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</si>
  <si>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</si>
  <si>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</si>
  <si>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</si>
  <si>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</si>
  <si>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</si>
  <si>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</si>
  <si>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</si>
  <si>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</si>
  <si>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</si>
  <si>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</si>
  <si>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</si>
  <si>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</si>
  <si>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</si>
  <si>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</si>
  <si>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</si>
  <si>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</si>
  <si>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</si>
  <si>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</si>
  <si>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</si>
  <si>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</si>
  <si>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</si>
  <si>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</si>
  <si>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</si>
  <si>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</si>
  <si>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</si>
  <si>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</si>
  <si>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</si>
  <si>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</si>
  <si>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</si>
  <si>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</si>
  <si>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</si>
  <si>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</si>
  <si>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</si>
  <si>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</si>
  <si>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</si>
  <si>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</si>
  <si>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</si>
  <si>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</si>
  <si>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</si>
  <si>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</si>
  <si>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</si>
  <si>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</si>
  <si>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</si>
  <si>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</si>
  <si>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</si>
  <si>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</si>
  <si>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</si>
  <si>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</si>
  <si>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</si>
  <si>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</si>
  <si>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</si>
  <si>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</si>
  <si>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</si>
  <si>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</si>
  <si>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</si>
  <si>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</si>
  <si>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</si>
  <si>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</si>
  <si>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</si>
  <si>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</si>
  <si>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</si>
  <si>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</si>
  <si>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</si>
  <si>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</si>
  <si>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</si>
  <si>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</si>
  <si>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</si>
  <si>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</si>
  <si>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</si>
  <si>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</si>
  <si>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</si>
  <si>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</si>
  <si>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</si>
  <si>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</si>
  <si>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</si>
  <si>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</si>
  <si>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</si>
  <si>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</si>
  <si>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</si>
  <si>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</si>
  <si>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</si>
  <si>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</si>
  <si>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</si>
  <si>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</si>
  <si>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</si>
  <si>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</si>
  <si>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</si>
  <si>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</si>
  <si>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</si>
  <si>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</si>
  <si>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</si>
  <si>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</si>
  <si>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</si>
  <si>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</si>
  <si>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</si>
  <si>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</si>
  <si>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</si>
  <si>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</si>
  <si>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</si>
  <si>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</si>
  <si>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</si>
  <si>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</si>
  <si>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</si>
  <si>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</si>
  <si>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</si>
  <si>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</si>
  <si>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</si>
  <si>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</si>
  <si>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</si>
  <si>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</si>
  <si>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</si>
  <si>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</si>
  <si>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</si>
  <si>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</si>
  <si>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</si>
  <si>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</si>
  <si>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</si>
  <si>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</si>
  <si>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</si>
  <si>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</si>
  <si>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</si>
  <si>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</si>
  <si>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</si>
  <si>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</si>
  <si>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</si>
  <si>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</si>
  <si>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</si>
  <si>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</si>
  <si>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</si>
  <si>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</si>
  <si>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</si>
  <si>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</si>
  <si>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</si>
  <si>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</si>
  <si>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</si>
  <si>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</si>
  <si>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</si>
  <si>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</si>
  <si>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</si>
  <si>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</si>
  <si>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</si>
  <si>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</si>
  <si>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</si>
  <si>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</si>
  <si>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</si>
  <si>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</si>
  <si>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</si>
  <si>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</si>
  <si>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</si>
  <si>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</si>
  <si>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</si>
  <si>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</si>
  <si>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</si>
  <si>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</si>
  <si>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</si>
  <si>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</si>
  <si>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</si>
  <si>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</si>
  <si>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</si>
  <si>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</si>
  <si>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</si>
  <si>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</si>
  <si>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</si>
  <si>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</si>
  <si>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</si>
  <si>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</si>
  <si>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</si>
  <si>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</si>
  <si>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</si>
  <si>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</si>
  <si>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</si>
  <si>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</si>
  <si>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</si>
  <si>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</si>
  <si>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</si>
  <si>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</si>
  <si>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</si>
  <si>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</si>
  <si>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</si>
  <si>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</si>
  <si>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</si>
  <si>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</si>
  <si>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</si>
  <si>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</si>
  <si>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</si>
  <si>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</si>
  <si>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</si>
  <si>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</si>
  <si>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</si>
  <si>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</si>
  <si>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</si>
  <si>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</si>
  <si>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</si>
  <si>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</si>
  <si>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</si>
  <si>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</si>
  <si>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</si>
  <si>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</si>
  <si>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</si>
  <si>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</si>
  <si>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</si>
  <si>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</si>
  <si>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</si>
  <si>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</si>
  <si>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</si>
  <si>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</si>
  <si>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</si>
  <si>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</si>
  <si>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</si>
  <si>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</si>
  <si>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</si>
  <si>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</si>
  <si>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</si>
  <si>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</si>
  <si>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</si>
  <si>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</si>
  <si>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</si>
  <si>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</si>
  <si>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</si>
  <si>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</si>
  <si>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</si>
  <si>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</si>
  <si>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</si>
  <si>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</si>
  <si>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</si>
  <si>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</si>
  <si>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</si>
  <si>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</si>
  <si>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</si>
  <si>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</si>
  <si>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</si>
  <si>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</si>
  <si>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</si>
  <si>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</si>
  <si>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</si>
  <si>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</si>
  <si>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</si>
  <si>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</si>
  <si>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</si>
  <si>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</si>
  <si>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</si>
  <si>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</si>
  <si>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</si>
  <si>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</si>
  <si>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</si>
  <si>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</si>
  <si>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</si>
  <si>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</si>
  <si>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</si>
  <si>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</si>
  <si>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</si>
  <si>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</si>
  <si>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</si>
  <si>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</si>
  <si>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</si>
  <si>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</si>
  <si>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</si>
  <si>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</si>
  <si>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</si>
  <si>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</si>
  <si>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</si>
  <si>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</si>
  <si>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</si>
  <si>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</si>
  <si>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</si>
  <si>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</si>
  <si>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</si>
  <si>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</si>
  <si>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</si>
  <si>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</si>
  <si>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</si>
  <si>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</si>
  <si>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</si>
  <si>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</si>
  <si>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</si>
  <si>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</si>
  <si>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</si>
  <si>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</si>
  <si>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</si>
  <si>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</si>
  <si>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</si>
  <si>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</si>
  <si>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</si>
  <si>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</si>
  <si>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</si>
  <si>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</si>
  <si>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</si>
  <si>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</si>
  <si>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</si>
  <si>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</si>
  <si>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</si>
  <si>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</si>
  <si>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</si>
  <si>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</si>
  <si>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</si>
  <si>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</si>
  <si>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</si>
  <si>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</si>
  <si>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</si>
  <si>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</si>
  <si>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</si>
  <si>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</si>
  <si>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</si>
  <si>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</si>
  <si>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</si>
  <si>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</si>
  <si>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</si>
  <si>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</si>
  <si>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</si>
  <si>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</si>
  <si>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</si>
  <si>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</si>
  <si>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</si>
  <si>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</si>
  <si>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</si>
  <si>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</si>
  <si>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</si>
  <si>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</si>
  <si>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</si>
  <si>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</si>
  <si>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</si>
  <si>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</si>
  <si>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</si>
  <si>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</si>
  <si>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</si>
  <si>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</si>
  <si>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</si>
  <si>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</si>
  <si>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</si>
  <si>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</si>
  <si>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</si>
  <si>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</si>
  <si>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</si>
  <si>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</si>
  <si>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</si>
  <si>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</si>
  <si>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</si>
  <si>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</si>
  <si>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</si>
  <si>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</si>
  <si>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</si>
  <si>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</si>
  <si>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</si>
  <si>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</si>
  <si>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</si>
  <si>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</si>
  <si>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</si>
  <si>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</si>
  <si>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</si>
  <si>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</si>
  <si>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</si>
  <si>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</si>
  <si>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</si>
  <si>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</si>
  <si>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</si>
  <si>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</si>
  <si>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</si>
  <si>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</si>
  <si>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</si>
  <si>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</si>
  <si>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</si>
  <si>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</si>
  <si>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</si>
  <si>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</si>
  <si>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</si>
  <si>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</si>
  <si>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</si>
  <si>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</si>
  <si>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</si>
  <si>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</si>
  <si>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</si>
  <si>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</si>
  <si>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</si>
  <si>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</si>
  <si>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</si>
  <si>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</si>
  <si>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</si>
  <si>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</si>
  <si>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</si>
  <si>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</si>
  <si>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</si>
  <si>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</si>
  <si>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</si>
  <si>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</si>
  <si>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</si>
  <si>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</si>
  <si>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</si>
  <si>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</si>
  <si>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</si>
  <si>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</si>
  <si>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</si>
  <si>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</si>
  <si>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</si>
  <si>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</si>
  <si>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</si>
  <si>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</si>
  <si>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</si>
  <si>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</si>
  <si>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</si>
  <si>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</si>
  <si>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</si>
  <si>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</si>
  <si>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</si>
  <si>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</si>
  <si>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</si>
  <si>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</si>
  <si>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</si>
  <si>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</si>
  <si>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</si>
  <si>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</si>
  <si>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</si>
  <si>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</si>
  <si>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</si>
  <si>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</si>
  <si>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</si>
  <si>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</si>
  <si>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</si>
  <si>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</si>
  <si>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</si>
  <si>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</si>
  <si>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</si>
  <si>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</si>
  <si>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</si>
  <si>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</si>
  <si>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</si>
  <si>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</si>
  <si>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</si>
  <si>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</si>
  <si>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</si>
  <si>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</si>
  <si>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</si>
  <si>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</si>
  <si>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</si>
  <si>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</si>
  <si>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</si>
  <si>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</si>
  <si>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</si>
  <si>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</si>
  <si>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</si>
  <si>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</si>
  <si>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</si>
  <si>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</si>
  <si>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</si>
  <si>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</si>
  <si>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</si>
  <si>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</si>
  <si>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</si>
  <si>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</si>
  <si>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</si>
  <si>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</si>
  <si>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</si>
  <si>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</si>
  <si>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</si>
  <si>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</si>
  <si>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</si>
  <si>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</si>
  <si>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</si>
  <si>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</si>
  <si>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</si>
  <si>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</si>
  <si>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</si>
  <si>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</si>
  <si>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</si>
  <si>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</si>
  <si>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</si>
  <si>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</si>
  <si>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</si>
  <si>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</si>
  <si>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</si>
  <si>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</si>
  <si>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</si>
  <si>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</si>
  <si>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</si>
  <si>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</si>
  <si>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</si>
  <si>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</si>
  <si>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</si>
  <si>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</si>
  <si>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</si>
  <si>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</si>
  <si>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</si>
  <si>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</si>
  <si>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</si>
  <si>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</si>
  <si>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</si>
  <si>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</si>
  <si>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</si>
  <si>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</si>
  <si>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</si>
  <si>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</si>
  <si>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</si>
  <si>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</si>
  <si>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</si>
  <si>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</si>
  <si>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</si>
  <si>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</si>
  <si>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</si>
  <si>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</si>
  <si>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</si>
  <si>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</si>
  <si>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</si>
  <si>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</si>
  <si>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</si>
  <si>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</si>
  <si>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</si>
  <si>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</si>
  <si>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</si>
  <si>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</si>
  <si>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</si>
  <si>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</si>
  <si>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</si>
  <si>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</si>
  <si>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</si>
  <si>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</si>
  <si>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</si>
  <si>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</si>
  <si>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</si>
  <si>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</si>
  <si>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</si>
  <si>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</si>
  <si>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</si>
  <si>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</si>
  <si>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</si>
  <si>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</si>
  <si>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</si>
  <si>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</si>
  <si>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</si>
  <si>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</si>
  <si>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</si>
  <si>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</si>
  <si>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</si>
  <si>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</si>
  <si>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</si>
  <si>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</si>
  <si>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</si>
  <si>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</si>
  <si>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</si>
  <si>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</si>
  <si>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</si>
  <si>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</si>
  <si>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</si>
  <si>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</si>
  <si>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</si>
  <si>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</si>
  <si>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</si>
  <si>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</si>
  <si>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</si>
  <si>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</si>
  <si>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</si>
  <si>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</si>
  <si>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</si>
  <si>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</si>
  <si>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</si>
  <si>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</si>
  <si>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</si>
  <si>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</si>
  <si>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</si>
  <si>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</si>
  <si>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</si>
  <si>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</si>
  <si>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</si>
  <si>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</si>
  <si>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</si>
  <si>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</si>
  <si>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</si>
  <si>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</si>
  <si>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</si>
  <si>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</si>
  <si>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</si>
  <si>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</si>
  <si>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</si>
  <si>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</si>
  <si>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</si>
  <si>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</si>
  <si>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</si>
  <si>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</si>
  <si>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</si>
  <si>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</si>
  <si>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</si>
  <si>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</si>
  <si>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</si>
  <si>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</si>
  <si>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</si>
  <si>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</si>
  <si>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</si>
  <si>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</si>
  <si>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</si>
  <si>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</si>
  <si>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</si>
  <si>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</si>
  <si>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</si>
  <si>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</si>
  <si>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</si>
  <si>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</si>
  <si>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</si>
  <si>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</si>
  <si>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</si>
  <si>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</si>
  <si>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</si>
  <si>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</si>
  <si>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</si>
  <si>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</si>
  <si>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</si>
  <si>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</si>
  <si>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</si>
  <si>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</si>
  <si>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</si>
  <si>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</si>
  <si>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</si>
  <si>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</si>
  <si>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</si>
  <si>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</si>
  <si>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</si>
  <si>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</si>
  <si>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</si>
  <si>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</si>
  <si>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</si>
  <si>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</si>
  <si>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</si>
  <si>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</si>
  <si>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</si>
  <si>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</si>
  <si>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</si>
  <si>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</si>
  <si>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</si>
  <si>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</si>
  <si>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</si>
  <si>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</si>
  <si>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</si>
  <si>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</si>
  <si>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</si>
  <si>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</si>
  <si>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</si>
  <si>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</si>
  <si>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</si>
  <si>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</si>
  <si>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</si>
  <si>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</si>
  <si>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</si>
  <si>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</si>
  <si>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</si>
  <si>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</si>
  <si>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</si>
  <si>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</si>
  <si>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</si>
  <si>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</si>
  <si>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</si>
  <si>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</si>
  <si>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</si>
  <si>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</si>
  <si>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</si>
  <si>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</si>
  <si>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</si>
  <si>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</si>
  <si>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</si>
  <si>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</si>
  <si>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</si>
  <si>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</si>
  <si>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</si>
  <si>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</si>
  <si>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</si>
  <si>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</si>
  <si>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</si>
  <si>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</si>
  <si>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</si>
  <si>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</si>
  <si>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</si>
  <si>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</si>
  <si>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</si>
  <si>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</si>
  <si>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</si>
  <si>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</si>
  <si>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</si>
  <si>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</si>
  <si>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</si>
  <si>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</si>
  <si>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</si>
  <si>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</si>
  <si>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</si>
  <si>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</si>
  <si>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</si>
  <si>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</si>
  <si>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</si>
  <si>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</si>
  <si>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</si>
  <si>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</si>
  <si>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</si>
  <si>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</si>
  <si>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</si>
  <si>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</si>
  <si>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</si>
  <si>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</si>
  <si>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</si>
  <si>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</si>
  <si>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</si>
  <si>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</si>
  <si>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</si>
  <si>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</si>
  <si>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</si>
  <si>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</si>
  <si>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</si>
  <si>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</si>
  <si>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</si>
  <si>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</si>
  <si>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</si>
  <si>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</si>
  <si>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</si>
  <si>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</si>
  <si>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</si>
  <si>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</si>
  <si>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</si>
  <si>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</si>
  <si>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</si>
  <si>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</si>
  <si>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</si>
  <si>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</si>
  <si>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</si>
  <si>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</si>
  <si>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</si>
  <si>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</si>
  <si>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</si>
  <si>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</si>
  <si>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</si>
  <si>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</si>
  <si>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</si>
  <si>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</si>
  <si>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</si>
  <si>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</si>
  <si>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</si>
  <si>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</si>
  <si>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</si>
  <si>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</si>
  <si>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</si>
  <si>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</si>
  <si>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</si>
  <si>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</si>
  <si>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</si>
  <si>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</si>
  <si>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</si>
  <si>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</si>
  <si>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</si>
  <si>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</si>
  <si>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</si>
  <si>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</si>
  <si>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</si>
  <si>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</si>
  <si>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</si>
  <si>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</si>
  <si>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</si>
  <si>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</si>
  <si>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</si>
  <si>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</si>
  <si>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</si>
  <si>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</si>
  <si>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</si>
  <si>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</si>
  <si>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</si>
  <si>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</si>
  <si>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</si>
  <si>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</si>
  <si>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</si>
  <si>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</si>
  <si>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</si>
  <si>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</si>
  <si>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</si>
  <si>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</si>
  <si>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</si>
  <si>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</si>
  <si>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</si>
  <si>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</si>
  <si>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</si>
  <si>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</si>
  <si>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</si>
  <si>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</si>
  <si>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</si>
  <si>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</si>
  <si>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</si>
  <si>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</si>
  <si>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</si>
  <si>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</si>
  <si>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</si>
  <si>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</si>
  <si>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</si>
  <si>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</si>
  <si>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</si>
  <si>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</si>
  <si>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</si>
  <si>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</si>
  <si>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</si>
  <si>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</si>
  <si>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</si>
  <si>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</si>
  <si>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</si>
  <si>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</si>
  <si>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</si>
  <si>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</si>
  <si>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</si>
  <si>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</si>
  <si>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</si>
  <si>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</si>
  <si>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</si>
  <si>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</si>
  <si>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</si>
  <si>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</si>
  <si>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</si>
  <si>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</si>
  <si>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</si>
  <si>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</si>
  <si>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</si>
  <si>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</si>
  <si>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</si>
  <si>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</si>
  <si>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</si>
  <si>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</si>
  <si>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</si>
  <si>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</si>
  <si>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</si>
  <si>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</si>
  <si>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</si>
  <si>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</si>
  <si>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</si>
  <si>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</si>
  <si>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</si>
  <si>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</si>
  <si>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</si>
  <si>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</si>
  <si>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</si>
  <si>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</si>
  <si>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</si>
  <si>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</si>
  <si>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</si>
  <si>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</si>
  <si>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</si>
  <si>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</si>
  <si>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</si>
  <si>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</si>
  <si>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</si>
  <si>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</si>
  <si>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</si>
  <si>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</si>
  <si>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</si>
  <si>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</si>
  <si>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</si>
  <si>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</si>
  <si>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</si>
  <si>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</si>
  <si>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</si>
  <si>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</si>
  <si>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</si>
  <si>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</si>
  <si>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</si>
  <si>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</si>
  <si>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</si>
  <si>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</si>
  <si>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</si>
  <si>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</si>
  <si>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</si>
  <si>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</si>
  <si>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</si>
  <si>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</si>
  <si>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</si>
  <si>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</si>
  <si>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</si>
  <si>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</si>
  <si>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</si>
  <si>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</si>
  <si>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</si>
  <si>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</si>
  <si>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</si>
  <si>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</si>
  <si>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</si>
  <si>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</si>
  <si>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</si>
  <si>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</si>
  <si>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</si>
  <si>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</si>
  <si>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</si>
  <si>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</si>
  <si>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</si>
  <si>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</si>
  <si>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</si>
  <si>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</si>
  <si>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</si>
  <si>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</si>
  <si>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</si>
  <si>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</si>
  <si>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</si>
  <si>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</si>
  <si>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</si>
  <si>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</si>
  <si>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</si>
  <si>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</si>
  <si>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</si>
  <si>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</si>
  <si>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</si>
  <si>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</si>
  <si>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</si>
  <si>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</si>
  <si>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</si>
  <si>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</si>
  <si>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</si>
  <si>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</si>
  <si>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</si>
  <si>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</si>
  <si>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</si>
  <si>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</si>
  <si>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</si>
  <si>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</si>
  <si>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</si>
  <si>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</si>
  <si>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</si>
  <si>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</si>
  <si>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</si>
  <si>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</si>
  <si>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</si>
  <si>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</si>
  <si>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</si>
  <si>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</si>
  <si>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</si>
  <si>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</si>
  <si>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</si>
  <si>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</si>
  <si>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</si>
  <si>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</si>
  <si>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</si>
  <si>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</si>
  <si>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</si>
  <si>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</si>
  <si>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</si>
  <si>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</si>
  <si>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</si>
  <si>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</si>
  <si>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</si>
  <si>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</si>
  <si>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</si>
  <si>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</si>
  <si>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</si>
  <si>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</si>
  <si>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</si>
  <si>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</si>
  <si>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</si>
  <si>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</si>
  <si>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</si>
  <si>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</si>
  <si>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</si>
  <si>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</si>
  <si>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</si>
  <si>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</si>
  <si>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</si>
  <si>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</si>
  <si>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</si>
  <si>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</si>
  <si>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</si>
  <si>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</si>
  <si>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</si>
  <si>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</si>
  <si>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</si>
  <si>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</si>
  <si>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</si>
  <si>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</si>
  <si>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</si>
  <si>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</si>
  <si>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</si>
  <si>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</si>
  <si>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</si>
  <si>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</si>
  <si>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</si>
  <si>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</si>
  <si>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</si>
  <si>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</si>
  <si>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</si>
  <si>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</si>
  <si>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</si>
  <si>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</si>
  <si>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</si>
  <si>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</si>
  <si>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</si>
  <si>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</si>
  <si>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</si>
  <si>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</si>
  <si>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</si>
  <si>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</si>
  <si>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</si>
  <si>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</si>
  <si>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</si>
  <si>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</si>
  <si>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</si>
  <si>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</si>
  <si>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</si>
  <si>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</si>
  <si>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</si>
  <si>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</si>
  <si>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</si>
  <si>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</si>
  <si>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</si>
  <si>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</si>
  <si>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</si>
  <si>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</si>
  <si>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</si>
  <si>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</si>
  <si>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</si>
  <si>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</si>
  <si>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</si>
  <si>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</si>
  <si>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</si>
  <si>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</si>
  <si>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</si>
  <si>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</si>
  <si>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</si>
  <si>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</si>
  <si>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</si>
  <si>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</si>
  <si>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</si>
  <si>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</si>
  <si>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</si>
  <si>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</si>
  <si>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</si>
  <si>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</si>
  <si>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</si>
  <si>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</si>
  <si>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</si>
  <si>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</si>
  <si>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</si>
  <si>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</si>
  <si>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</si>
  <si>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</si>
  <si>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</si>
  <si>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</si>
  <si>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</si>
  <si>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</si>
  <si>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</si>
  <si>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</si>
  <si>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</si>
  <si>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</si>
  <si>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</si>
  <si>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</si>
  <si>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</si>
  <si>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</si>
  <si>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</si>
  <si>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</si>
  <si>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</si>
  <si>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</si>
  <si>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</si>
  <si>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</si>
  <si>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</si>
  <si>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</si>
  <si>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</si>
  <si>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</si>
  <si>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</si>
  <si>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</si>
  <si>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</si>
  <si>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</si>
  <si>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</si>
  <si>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</si>
  <si>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</si>
  <si>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</si>
  <si>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</si>
  <si>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</si>
  <si>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</si>
  <si>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</si>
  <si>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</si>
  <si>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</si>
  <si>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</si>
  <si>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</si>
  <si>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</si>
  <si>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</si>
  <si>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</si>
  <si>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</si>
  <si>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</si>
  <si>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</si>
  <si>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</si>
  <si>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</si>
  <si>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</si>
  <si>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</si>
  <si>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</si>
  <si>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</si>
  <si>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</si>
  <si>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</si>
  <si>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</si>
  <si>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</si>
  <si>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</si>
  <si>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</si>
  <si>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</si>
  <si>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</si>
  <si>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</si>
  <si>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</si>
  <si>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</si>
  <si>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</si>
  <si>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</si>
  <si>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</si>
  <si>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</si>
  <si>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</si>
  <si>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</si>
  <si>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</si>
  <si>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</si>
  <si>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</si>
  <si>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</si>
  <si>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</si>
  <si>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</si>
  <si>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</si>
  <si>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</si>
  <si>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</si>
  <si>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</si>
  <si>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</si>
  <si>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</si>
  <si>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</si>
  <si>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</si>
  <si>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</si>
  <si>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</si>
  <si>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</si>
  <si>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</si>
  <si>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</si>
  <si>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</si>
  <si>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</si>
  <si>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</si>
  <si>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</si>
  <si>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</si>
  <si>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</si>
  <si>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</si>
  <si>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</si>
  <si>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</si>
  <si>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</si>
  <si>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</si>
  <si>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</si>
  <si>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</si>
  <si>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</si>
  <si>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</si>
  <si>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</si>
  <si>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</si>
  <si>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</si>
  <si>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</si>
  <si>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</si>
  <si>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</si>
  <si>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</si>
  <si>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</si>
  <si>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</si>
  <si>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</si>
  <si>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</si>
  <si>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</si>
  <si>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</si>
  <si>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</si>
  <si>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</si>
  <si>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</si>
  <si>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</si>
  <si>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</si>
  <si>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</si>
  <si>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</si>
  <si>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</si>
  <si>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</si>
  <si>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</si>
  <si>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</si>
  <si>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</si>
  <si>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</si>
  <si>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</si>
  <si>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</si>
  <si>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</si>
  <si>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</si>
  <si>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</si>
  <si>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</si>
  <si>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</si>
  <si>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</si>
  <si>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</si>
  <si>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</si>
  <si>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</si>
  <si>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</si>
  <si>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</si>
  <si>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</si>
  <si>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</si>
  <si>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</si>
  <si>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</si>
  <si>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</si>
  <si>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</si>
  <si>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</si>
  <si>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</si>
  <si>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</si>
  <si>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</si>
  <si>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</si>
  <si>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</si>
  <si>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</si>
  <si>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</si>
  <si>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</si>
  <si>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</si>
  <si>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</si>
  <si>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</si>
  <si>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</si>
  <si>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</si>
  <si>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</si>
  <si>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</si>
  <si>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</si>
  <si>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</si>
  <si>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</si>
  <si>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</si>
  <si>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</si>
  <si>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</si>
  <si>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</si>
  <si>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</si>
  <si>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</si>
  <si>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</si>
  <si>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</si>
  <si>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</si>
  <si>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</si>
  <si>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</si>
  <si>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</si>
  <si>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</si>
  <si>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</si>
  <si>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</si>
  <si>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</si>
  <si>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</si>
  <si>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</si>
  <si>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</si>
  <si>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</si>
  <si>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</si>
  <si>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</si>
  <si>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</si>
  <si>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</si>
  <si>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</si>
  <si>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</si>
  <si>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</si>
  <si>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</si>
  <si>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</si>
  <si>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</si>
  <si>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</si>
  <si>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</si>
  <si>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</si>
  <si>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</si>
  <si>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</si>
  <si>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</si>
  <si>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</si>
  <si>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</si>
  <si>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</si>
  <si>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</si>
  <si>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</si>
  <si>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</si>
  <si>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</si>
  <si>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</si>
  <si>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</si>
  <si>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</si>
  <si>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</si>
  <si>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</si>
  <si>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</si>
  <si>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</si>
  <si>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</si>
  <si>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</si>
  <si>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</si>
  <si>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</si>
  <si>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</si>
  <si>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</si>
  <si>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</si>
  <si>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</si>
  <si>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</si>
  <si>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</si>
  <si>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</si>
  <si>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</si>
  <si>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</si>
  <si>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</si>
  <si>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</si>
  <si>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</si>
  <si>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</si>
  <si>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</si>
  <si>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</si>
  <si>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</si>
  <si>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</si>
  <si>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</si>
  <si>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</si>
  <si>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</si>
  <si>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</si>
  <si>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</si>
  <si>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</si>
  <si>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</si>
  <si>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</si>
  <si>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</si>
  <si>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</si>
  <si>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</si>
  <si>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</si>
  <si>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</si>
  <si>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</si>
  <si>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</si>
  <si>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</si>
  <si>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</si>
  <si>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</si>
  <si>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</si>
  <si>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</si>
  <si>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</si>
  <si>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</si>
  <si>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</si>
  <si>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</si>
  <si>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</si>
  <si>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</si>
  <si>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</si>
  <si>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</si>
  <si>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</si>
  <si>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</si>
  <si>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</si>
  <si>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</si>
  <si>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</si>
  <si>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</si>
  <si>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</si>
  <si>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</si>
  <si>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</si>
  <si>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</si>
  <si>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</si>
  <si>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</si>
  <si>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</si>
  <si>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</si>
  <si>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</si>
  <si>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</si>
  <si>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</si>
  <si>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</si>
  <si>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</si>
  <si>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</si>
  <si>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</si>
  <si>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</si>
  <si>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</si>
  <si>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</si>
  <si>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</si>
  <si>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</si>
  <si>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</si>
  <si>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</si>
  <si>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</si>
  <si>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</si>
  <si>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</si>
  <si>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</si>
  <si>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</si>
  <si>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</si>
  <si>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</si>
  <si>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</si>
  <si>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</si>
  <si>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</si>
  <si>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</si>
  <si>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</si>
  <si>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</si>
  <si>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</si>
  <si>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</si>
  <si>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</si>
  <si>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</si>
  <si>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</si>
  <si>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</si>
  <si>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</si>
  <si>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</si>
  <si>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</si>
  <si>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</si>
  <si>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</si>
  <si>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</si>
  <si>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</si>
  <si>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</si>
  <si>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</si>
  <si>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</si>
  <si>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</si>
  <si>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</si>
  <si>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</si>
  <si>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</si>
  <si>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</si>
  <si>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</si>
  <si>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</si>
  <si>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</si>
  <si>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</si>
  <si>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</si>
  <si>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</si>
  <si>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</si>
  <si>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</si>
  <si>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</si>
  <si>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</si>
  <si>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</si>
  <si>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</si>
  <si>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</si>
  <si>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</si>
  <si>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</si>
  <si>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</si>
  <si>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</si>
  <si>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</si>
  <si>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</si>
  <si>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</si>
  <si>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</si>
  <si>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</si>
  <si>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</si>
  <si>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</si>
  <si>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</si>
  <si>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</si>
  <si>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</si>
  <si>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</si>
  <si>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</si>
  <si>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</si>
  <si>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</si>
  <si>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</si>
  <si>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</si>
  <si>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</si>
  <si>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</si>
  <si>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</si>
  <si>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</si>
  <si>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</si>
  <si>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</si>
  <si>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</si>
  <si>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</si>
  <si>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</si>
  <si>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</si>
  <si>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</si>
  <si>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</si>
  <si>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</si>
  <si>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</si>
  <si>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</si>
  <si>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</si>
  <si>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</si>
  <si>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</si>
  <si>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</si>
  <si>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</si>
  <si>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</si>
  <si>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</si>
  <si>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</si>
  <si>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</si>
  <si>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</si>
  <si>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</si>
  <si>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</si>
  <si>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</si>
  <si>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</si>
  <si>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</si>
  <si>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</si>
  <si>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</si>
  <si>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</si>
  <si>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</si>
  <si>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</si>
  <si>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</si>
  <si>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</si>
  <si>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</si>
  <si>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</si>
  <si>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</si>
  <si>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</si>
  <si>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</si>
  <si>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</si>
  <si>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</si>
  <si>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</si>
  <si>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</si>
  <si>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</si>
  <si>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</si>
  <si>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</si>
  <si>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</si>
  <si>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</si>
  <si>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</si>
  <si>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</si>
  <si>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</si>
  <si>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</si>
  <si>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</si>
  <si>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</si>
  <si>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</si>
  <si>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</si>
  <si>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</si>
  <si>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</si>
  <si>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</si>
  <si>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</si>
  <si>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</si>
  <si>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</si>
  <si>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</si>
  <si>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</si>
  <si>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</si>
  <si>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</si>
  <si>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</si>
  <si>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</si>
  <si>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</si>
  <si>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</si>
  <si>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</si>
  <si>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</si>
  <si>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</si>
  <si>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</si>
  <si>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</si>
  <si>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</si>
  <si>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</si>
  <si>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</si>
  <si>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</si>
  <si>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</si>
  <si>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</si>
  <si>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</si>
  <si>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</si>
  <si>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</si>
  <si>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</si>
  <si>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</si>
  <si>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</si>
  <si>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</si>
  <si>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</si>
  <si>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</si>
  <si>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</si>
  <si>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</si>
  <si>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</si>
  <si>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</si>
  <si>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</si>
  <si>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</si>
  <si>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</si>
  <si>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</si>
  <si>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</si>
  <si>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</si>
  <si>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</si>
  <si>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</si>
  <si>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</si>
  <si>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</si>
  <si>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</si>
  <si>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</si>
  <si>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</si>
  <si>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</si>
  <si>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</si>
  <si>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</si>
  <si>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</si>
  <si>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</si>
  <si>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</si>
  <si>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</si>
  <si>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</si>
  <si>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</si>
  <si>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</si>
  <si>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</si>
  <si>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</si>
  <si>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</si>
  <si>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</si>
  <si>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</si>
  <si>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</si>
  <si>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</si>
  <si>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</si>
  <si>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</si>
  <si>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</si>
  <si>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</si>
  <si>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</si>
  <si>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</si>
  <si>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</si>
  <si>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</si>
  <si>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</si>
  <si>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</si>
  <si>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</si>
  <si>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</si>
  <si>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</si>
  <si>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</si>
  <si>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</si>
  <si>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</si>
  <si>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</si>
  <si>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</si>
  <si>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</si>
  <si>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</si>
  <si>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</si>
  <si>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</si>
  <si>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</si>
  <si>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</si>
  <si>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</si>
  <si>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</si>
  <si>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</si>
  <si>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</si>
  <si>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</si>
  <si>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</si>
  <si>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</si>
  <si>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</si>
  <si>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</si>
  <si>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</si>
  <si>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</si>
  <si>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</si>
  <si>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</si>
  <si>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</si>
  <si>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</si>
  <si>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</si>
  <si>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</si>
  <si>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</si>
  <si>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</si>
  <si>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</si>
  <si>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</si>
  <si>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</si>
  <si>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</si>
  <si>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</si>
  <si>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</si>
  <si>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</si>
  <si>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</si>
  <si>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</si>
  <si>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</si>
  <si>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</si>
  <si>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</si>
  <si>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</si>
  <si>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</si>
  <si>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</si>
  <si>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</si>
  <si>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</si>
  <si>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</si>
  <si>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</si>
  <si>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</si>
  <si>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</si>
  <si>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</si>
  <si>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</si>
  <si>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</si>
  <si>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</si>
  <si>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</si>
  <si>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</si>
  <si>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</si>
  <si>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</si>
  <si>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</si>
  <si>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</si>
  <si>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</si>
  <si>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</si>
  <si>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</si>
  <si>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</si>
  <si>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</si>
  <si>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</si>
  <si>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</si>
  <si>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</si>
  <si>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</si>
  <si>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</si>
  <si>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</si>
  <si>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</si>
  <si>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</si>
  <si>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</si>
  <si>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</si>
  <si>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</si>
  <si>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</si>
  <si>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</si>
  <si>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</si>
  <si>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</si>
  <si>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</si>
  <si>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</si>
  <si>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</si>
  <si>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</si>
  <si>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</si>
  <si>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</si>
  <si>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</si>
  <si>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</si>
  <si>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</si>
  <si>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</si>
  <si>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</si>
  <si>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</si>
  <si>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</si>
  <si>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</si>
  <si>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</si>
  <si>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</si>
  <si>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</si>
  <si>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</si>
  <si>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</si>
  <si>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</si>
  <si>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</si>
  <si>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</si>
  <si>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</si>
  <si>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</si>
  <si>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</si>
  <si>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</si>
  <si>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</si>
  <si>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</si>
  <si>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</si>
  <si>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</si>
  <si>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</si>
  <si>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</si>
  <si>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</si>
  <si>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</si>
  <si>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</si>
  <si>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</si>
  <si>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</si>
  <si>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</si>
  <si>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</si>
  <si>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</si>
  <si>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</si>
  <si>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</si>
  <si>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</si>
  <si>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</si>
  <si>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</si>
  <si>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</si>
  <si>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</si>
  <si>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</si>
  <si>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</si>
  <si>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</si>
  <si>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</si>
  <si>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</si>
  <si>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</si>
  <si>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</si>
  <si>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</si>
  <si>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</si>
  <si>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</si>
  <si>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</si>
  <si>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</si>
  <si>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</si>
  <si>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</si>
  <si>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</si>
  <si>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</si>
  <si>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</si>
  <si>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</si>
  <si>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</si>
  <si>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</si>
  <si>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</si>
  <si>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</si>
  <si>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</si>
  <si>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</si>
  <si>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</si>
  <si>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</si>
  <si>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</si>
  <si>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</si>
  <si>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</si>
  <si>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</si>
  <si>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</si>
  <si>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</si>
  <si>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</si>
  <si>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</si>
  <si>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</si>
  <si>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</si>
  <si>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</si>
  <si>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</si>
  <si>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</si>
  <si>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</si>
  <si>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</si>
  <si>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</si>
  <si>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</si>
  <si>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</si>
  <si>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</si>
  <si>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</si>
  <si>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</si>
  <si>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</si>
  <si>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</si>
  <si>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</si>
  <si>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</si>
  <si>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</si>
  <si>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</si>
  <si>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</si>
  <si>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</si>
  <si>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</si>
  <si>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</si>
  <si>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</si>
  <si>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</si>
  <si>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</si>
  <si>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</si>
  <si>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</si>
  <si>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</si>
  <si>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</si>
  <si>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</si>
  <si>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</si>
  <si>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</si>
  <si>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</si>
  <si>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</si>
  <si>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</si>
  <si>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</si>
  <si>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</si>
  <si>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</si>
  <si>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</si>
  <si>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</si>
  <si>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</si>
  <si>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</si>
  <si>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</si>
  <si>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</si>
  <si>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</si>
  <si>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</si>
  <si>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</si>
  <si>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</si>
  <si>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</si>
  <si>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</si>
  <si>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</si>
  <si>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</si>
  <si>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</si>
  <si>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</si>
  <si>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</si>
  <si>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</si>
  <si>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</si>
  <si>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</si>
  <si>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</si>
  <si>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</si>
  <si>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</si>
  <si>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</si>
  <si>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</si>
  <si>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</si>
  <si>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</si>
  <si>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</si>
  <si>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</si>
  <si>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</si>
  <si>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</si>
  <si>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</si>
  <si>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</si>
  <si>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</si>
  <si>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</si>
  <si>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</si>
  <si>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</si>
  <si>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</si>
  <si>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</si>
  <si>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</si>
  <si>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</si>
  <si>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</si>
  <si>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</si>
  <si>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</si>
  <si>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</si>
  <si>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</si>
  <si>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</si>
  <si>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</si>
  <si>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</si>
  <si>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</si>
  <si>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</si>
  <si>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</si>
  <si>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</si>
  <si>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</si>
  <si>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</si>
  <si>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</si>
  <si>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</si>
  <si>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</si>
  <si>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</si>
  <si>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</si>
  <si>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</si>
  <si>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</si>
  <si>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</si>
  <si>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</si>
  <si>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</si>
  <si>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</si>
  <si>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</si>
  <si>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</si>
  <si>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</si>
  <si>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</si>
  <si>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</si>
  <si>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</si>
  <si>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</si>
  <si>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</si>
  <si>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</si>
  <si>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</si>
  <si>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</si>
  <si>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</si>
  <si>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</si>
  <si>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</si>
  <si>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</si>
  <si>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</si>
  <si>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</si>
  <si>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</si>
  <si>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</si>
  <si>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</si>
  <si>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</si>
  <si>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</si>
  <si>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</si>
  <si>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</si>
  <si>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</si>
  <si>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</si>
  <si>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</si>
  <si>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</si>
  <si>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</si>
  <si>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</si>
  <si>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</si>
  <si>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</si>
  <si>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</si>
  <si>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</si>
  <si>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</si>
  <si>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</si>
  <si>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</si>
  <si>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</si>
  <si>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</si>
  <si>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</si>
  <si>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</si>
  <si>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</si>
  <si>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</si>
  <si>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</si>
  <si>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</si>
  <si>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</si>
  <si>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</si>
  <si>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</si>
  <si>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</si>
  <si>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</si>
  <si>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</si>
  <si>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</si>
  <si>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</si>
  <si>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</si>
  <si>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</si>
  <si>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</si>
  <si>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</si>
  <si>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</si>
  <si>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</si>
  <si>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</si>
  <si>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</si>
  <si>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</si>
  <si>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</si>
  <si>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</si>
  <si>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</si>
  <si>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</si>
  <si>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</si>
  <si>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</si>
  <si>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</si>
  <si>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</si>
  <si>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</si>
  <si>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</si>
  <si>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</si>
  <si>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</si>
  <si>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</si>
  <si>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</si>
  <si>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</si>
  <si>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</si>
  <si>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</si>
  <si>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</si>
  <si>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</si>
  <si>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</si>
  <si>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</si>
  <si>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</si>
  <si>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</si>
  <si>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</si>
  <si>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</si>
  <si>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</si>
  <si>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</si>
  <si>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</si>
  <si>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</si>
  <si>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</si>
  <si>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</si>
  <si>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</si>
  <si>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</si>
  <si>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</si>
  <si>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</si>
  <si>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</si>
  <si>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</si>
  <si>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</si>
  <si>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</si>
  <si>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</si>
  <si>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</si>
  <si>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</si>
  <si>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</si>
  <si>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</si>
  <si>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</si>
  <si>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</si>
  <si>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</si>
  <si>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</si>
  <si>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</si>
  <si>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</si>
  <si>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</si>
  <si>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</si>
  <si>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</si>
  <si>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</si>
  <si>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</si>
  <si>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</si>
  <si>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</si>
  <si>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</si>
  <si>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</si>
  <si>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</si>
  <si>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</si>
  <si>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</si>
  <si>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</si>
  <si>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</si>
  <si>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</si>
  <si>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</si>
  <si>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</si>
  <si>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</si>
  <si>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</si>
  <si>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</si>
  <si>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</si>
  <si>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</si>
  <si>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</si>
  <si>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</si>
  <si>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</si>
  <si>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</si>
  <si>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</si>
  <si>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</si>
  <si>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</si>
  <si>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</si>
  <si>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</si>
  <si>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</si>
  <si>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</si>
  <si>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</si>
  <si>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</si>
  <si>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</si>
  <si>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</si>
  <si>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</si>
  <si>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</si>
  <si>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</si>
  <si>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</si>
  <si>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</si>
  <si>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</si>
  <si>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</si>
  <si>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</si>
  <si>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</si>
  <si>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</si>
  <si>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</si>
  <si>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</si>
  <si>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</si>
  <si>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</si>
  <si>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</si>
  <si>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</si>
  <si>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</si>
  <si>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</si>
  <si>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</si>
  <si>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</si>
  <si>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</si>
  <si>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</si>
  <si>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</si>
  <si>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</si>
  <si>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</si>
  <si>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</si>
  <si>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</si>
  <si>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</si>
  <si>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</si>
  <si>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</si>
  <si>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</si>
  <si>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</si>
  <si>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</si>
  <si>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</si>
  <si>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</si>
  <si>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</si>
  <si>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</si>
  <si>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</si>
  <si>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</si>
  <si>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</si>
  <si>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</si>
  <si>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</si>
  <si>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</si>
  <si>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</si>
  <si>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</si>
  <si>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</si>
  <si>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</si>
  <si>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</si>
  <si>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</si>
  <si>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</si>
  <si>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</si>
  <si>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</si>
  <si>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</si>
  <si>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</si>
  <si>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</si>
  <si>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</si>
  <si>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</si>
  <si>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</si>
  <si>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</si>
  <si>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</si>
  <si>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</si>
  <si>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</si>
  <si>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</si>
  <si>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</si>
  <si>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</si>
  <si>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</si>
  <si>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</si>
  <si>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</si>
  <si>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</si>
  <si>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</si>
  <si>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</si>
  <si>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</si>
  <si>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</si>
  <si>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</si>
  <si>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</si>
  <si>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</si>
  <si>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</si>
  <si>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</si>
  <si>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</si>
  <si>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</si>
  <si>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</si>
  <si>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</si>
  <si>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</si>
  <si>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</si>
  <si>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</si>
  <si>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</si>
  <si>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</si>
  <si>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</si>
  <si>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</si>
  <si>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</si>
  <si>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</si>
  <si>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</si>
  <si>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</si>
  <si>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</si>
  <si>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</si>
  <si>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</si>
  <si>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</si>
  <si>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</si>
  <si>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</si>
  <si>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</si>
  <si>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</si>
  <si>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</si>
  <si>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</si>
  <si>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</si>
  <si>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</si>
  <si>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</si>
  <si>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</si>
  <si>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</si>
  <si>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</si>
  <si>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</si>
  <si>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</si>
  <si>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</si>
  <si>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</si>
  <si>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</si>
  <si>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</si>
  <si>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</si>
  <si>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</si>
  <si>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</si>
  <si>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</si>
  <si>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</si>
  <si>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</si>
  <si>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</si>
  <si>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</si>
  <si>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</si>
  <si>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</si>
  <si>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</si>
  <si>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</si>
  <si>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</si>
  <si>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</si>
  <si>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</si>
  <si>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</si>
  <si>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</si>
  <si>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</si>
  <si>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</si>
  <si>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</si>
  <si>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</si>
  <si>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</si>
  <si>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</si>
  <si>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</si>
  <si>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</si>
  <si>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</si>
  <si>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</si>
  <si>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</si>
  <si>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</si>
  <si>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</si>
  <si>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</si>
  <si>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</si>
  <si>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</si>
  <si>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</si>
  <si>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</si>
  <si>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</si>
  <si>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</si>
  <si>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</si>
  <si>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</si>
  <si>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</si>
  <si>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</si>
  <si>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</si>
  <si>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</si>
  <si>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</si>
  <si>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</si>
  <si>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</si>
  <si>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</si>
  <si>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</si>
  <si>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</si>
  <si>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</si>
  <si>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</si>
  <si>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</si>
  <si>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</si>
  <si>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</si>
  <si>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</si>
  <si>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</si>
  <si>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</si>
  <si>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</si>
  <si>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</si>
  <si>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</si>
  <si>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</si>
  <si>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</si>
  <si>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</si>
  <si>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</si>
  <si>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</si>
  <si>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</si>
  <si>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</si>
  <si>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</si>
  <si>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</si>
  <si>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</si>
  <si>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</si>
  <si>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</si>
  <si>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</si>
  <si>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</si>
  <si>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</si>
  <si>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</si>
  <si>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</si>
  <si>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</si>
  <si>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</si>
  <si>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</si>
  <si>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</si>
  <si>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</si>
  <si>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</si>
  <si>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</si>
  <si>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</si>
  <si>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</si>
  <si>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</si>
  <si>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</si>
  <si>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</si>
  <si>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</si>
  <si>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</si>
  <si>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</si>
  <si>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</si>
  <si>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</si>
  <si>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</si>
  <si>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</si>
  <si>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</si>
  <si>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</si>
  <si>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</si>
  <si>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</si>
  <si>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</si>
  <si>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</si>
  <si>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</si>
  <si>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</si>
  <si>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</si>
  <si>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</si>
  <si>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</si>
  <si>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</si>
  <si>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</si>
  <si>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</si>
  <si>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</si>
  <si>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</si>
  <si>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</si>
  <si>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</si>
  <si>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</si>
  <si>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</si>
  <si>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</si>
  <si>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</si>
  <si>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</si>
  <si>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</si>
  <si>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</si>
  <si>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</si>
  <si>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</si>
  <si>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</si>
  <si>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</si>
  <si>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</si>
  <si>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</si>
  <si>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</si>
  <si>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</si>
  <si>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</si>
  <si>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</si>
  <si>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</si>
  <si>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</si>
  <si>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</si>
  <si>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</si>
  <si>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</si>
  <si>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</si>
  <si>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</si>
  <si>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</si>
  <si>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</si>
  <si>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</si>
  <si>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</si>
  <si>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</si>
  <si>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</si>
  <si>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</si>
  <si>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</si>
  <si>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</si>
  <si>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</si>
  <si>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</si>
  <si>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</si>
  <si>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</si>
  <si>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</si>
  <si>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</si>
  <si>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</si>
  <si>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</si>
  <si>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</si>
  <si>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</si>
  <si>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</si>
  <si>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</si>
  <si>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</si>
  <si>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</si>
  <si>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</si>
  <si>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</si>
  <si>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</si>
  <si>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</si>
  <si>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</si>
  <si>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</si>
  <si>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</si>
  <si>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</si>
  <si>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</si>
  <si>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</si>
  <si>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</si>
  <si>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</si>
  <si>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</si>
  <si>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</si>
  <si>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</si>
  <si>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</si>
  <si>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</si>
  <si>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</si>
  <si>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</si>
  <si>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</si>
  <si>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</si>
  <si>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</si>
  <si>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</si>
  <si>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</si>
  <si>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</si>
  <si>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</si>
  <si>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</si>
  <si>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</si>
  <si>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</si>
  <si>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</si>
  <si>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</si>
  <si>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</si>
  <si>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</si>
  <si>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</si>
  <si>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</si>
  <si>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</si>
  <si>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</si>
  <si>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</si>
  <si>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</si>
  <si>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</si>
  <si>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</si>
  <si>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</si>
  <si>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</si>
  <si>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</si>
  <si>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</si>
  <si>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</si>
  <si>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</si>
  <si>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</si>
  <si>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</si>
  <si>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</si>
  <si>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</si>
  <si>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</si>
  <si>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</si>
  <si>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</si>
  <si>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</si>
  <si>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</si>
  <si>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</si>
  <si>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</si>
  <si>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</si>
  <si>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</si>
  <si>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</si>
  <si>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</si>
  <si>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</si>
  <si>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</si>
  <si>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</si>
  <si>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</si>
  <si>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</si>
  <si>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</si>
  <si>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</si>
  <si>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</si>
  <si>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</si>
  <si>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</si>
  <si>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</si>
  <si>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</si>
  <si>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</si>
  <si>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</si>
  <si>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</si>
  <si>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</si>
  <si>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</si>
  <si>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</si>
  <si>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</si>
  <si>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</si>
  <si>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</si>
  <si>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</si>
  <si>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</si>
  <si>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</si>
  <si>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</si>
  <si>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</si>
  <si>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</si>
  <si>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</si>
  <si>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</si>
  <si>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</si>
  <si>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</si>
  <si>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</si>
  <si>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</si>
  <si>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</si>
  <si>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</si>
  <si>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</si>
  <si>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</si>
  <si>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</si>
  <si>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</si>
  <si>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</si>
  <si>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</si>
  <si>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</si>
  <si>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</si>
  <si>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</si>
  <si>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</si>
  <si>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</si>
  <si>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</si>
  <si>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</si>
  <si>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</si>
  <si>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</si>
  <si>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</si>
  <si>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</si>
  <si>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</si>
  <si>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</si>
  <si>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</si>
  <si>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</si>
  <si>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</si>
  <si>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</si>
  <si>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</si>
  <si>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</si>
  <si>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</si>
  <si>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</si>
  <si>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</si>
  <si>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</si>
  <si>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</si>
  <si>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</si>
  <si>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</si>
  <si>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</si>
  <si>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</si>
  <si>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</si>
  <si>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</si>
  <si>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</si>
  <si>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</si>
  <si>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</si>
  <si>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</si>
  <si>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</si>
  <si>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</si>
  <si>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</si>
  <si>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</si>
  <si>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</si>
  <si>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</si>
  <si>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</si>
  <si>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</si>
  <si>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</si>
  <si>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</si>
  <si>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</si>
  <si>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</si>
  <si>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</si>
  <si>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</si>
  <si>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</si>
  <si>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</si>
  <si>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</si>
  <si>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</si>
  <si>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</si>
  <si>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</si>
  <si>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</si>
  <si>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</si>
  <si>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</si>
  <si>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</si>
  <si>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</si>
  <si>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</si>
  <si>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</si>
  <si>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</si>
  <si>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</si>
  <si>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</si>
  <si>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</si>
  <si>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</si>
  <si>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</si>
  <si>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</si>
  <si>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</si>
  <si>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</si>
  <si>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</si>
  <si>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</si>
  <si>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</si>
  <si>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</si>
  <si>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</si>
  <si>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</si>
  <si>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</si>
  <si>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</si>
  <si>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</si>
  <si>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</si>
  <si>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</si>
  <si>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</si>
  <si>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</si>
  <si>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</si>
  <si>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</si>
  <si>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</si>
  <si>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</si>
  <si>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</si>
  <si>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</si>
  <si>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</si>
  <si>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</si>
  <si>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</si>
  <si>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</si>
  <si>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</si>
  <si>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</si>
  <si>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</si>
  <si>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</si>
  <si>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</si>
  <si>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</si>
  <si>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</si>
  <si>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</si>
  <si>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</si>
  <si>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</si>
  <si>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</si>
  <si>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</si>
  <si>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</si>
  <si>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</si>
  <si>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</si>
  <si>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</si>
  <si>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</si>
  <si>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</si>
  <si>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</si>
  <si>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</si>
  <si>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</si>
  <si>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</si>
  <si>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</si>
  <si>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</si>
  <si>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</si>
  <si>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</si>
  <si>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</si>
  <si>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</si>
  <si>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</si>
  <si>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</si>
  <si>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</si>
  <si>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</si>
  <si>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</si>
  <si>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</si>
  <si>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</si>
  <si>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</si>
  <si>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</si>
  <si>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</si>
  <si>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</si>
  <si>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</si>
  <si>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</si>
  <si>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</si>
  <si>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</si>
  <si>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</si>
  <si>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</si>
  <si>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</si>
  <si>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</si>
  <si>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</si>
  <si>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</si>
  <si>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</si>
  <si>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</si>
  <si>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</si>
  <si>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</si>
  <si>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</si>
  <si>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</si>
  <si>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</si>
  <si>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</si>
  <si>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</si>
  <si>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</si>
  <si>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</si>
  <si>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</si>
  <si>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</si>
  <si>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</si>
  <si>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</si>
  <si>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</si>
  <si>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</si>
  <si>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</si>
  <si>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</si>
  <si>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</si>
  <si>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</si>
  <si>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</si>
  <si>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</si>
  <si>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</si>
  <si>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</si>
  <si>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</si>
  <si>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</si>
  <si>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</si>
  <si>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</si>
  <si>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</si>
  <si>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</si>
  <si>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</si>
  <si>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</si>
  <si>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</si>
  <si>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</si>
  <si>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</si>
  <si>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</si>
  <si>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</si>
  <si>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</si>
  <si>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</si>
  <si>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</si>
  <si>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</si>
  <si>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</si>
  <si>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</si>
  <si>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</si>
  <si>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</si>
  <si>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</si>
  <si>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</si>
  <si>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</si>
  <si>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</si>
  <si>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</si>
  <si>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</si>
  <si>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</si>
  <si>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</si>
  <si>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</si>
  <si>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</si>
  <si>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</si>
  <si>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</si>
  <si>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</si>
  <si>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</si>
  <si>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</si>
  <si>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</si>
  <si>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</si>
  <si>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</si>
  <si>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</si>
  <si>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</si>
  <si>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</si>
  <si>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</si>
  <si>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</si>
  <si>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</si>
  <si>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</si>
  <si>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</si>
  <si>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</si>
  <si>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</si>
  <si>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</si>
  <si>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</si>
  <si>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</si>
  <si>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</si>
  <si>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</si>
  <si>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</si>
  <si>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</si>
  <si>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</si>
  <si>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</si>
  <si>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</si>
  <si>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</si>
  <si>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</si>
  <si>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</si>
  <si>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</si>
  <si>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</si>
  <si>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</si>
  <si>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</si>
  <si>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</si>
  <si>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</si>
  <si>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</si>
  <si>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</si>
  <si>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</si>
  <si>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</si>
  <si>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</si>
  <si>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</si>
  <si>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</si>
  <si>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</si>
  <si>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</si>
  <si>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</si>
  <si>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</si>
  <si>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</si>
  <si>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</si>
  <si>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</si>
  <si>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</si>
  <si>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</si>
  <si>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</si>
  <si>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</si>
  <si>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</si>
  <si>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</si>
  <si>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</si>
  <si>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</si>
  <si>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</si>
  <si>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</si>
  <si>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</si>
  <si>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</si>
  <si>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</si>
  <si>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</si>
  <si>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</si>
  <si>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</si>
  <si>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</si>
  <si>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</si>
  <si>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</si>
  <si>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</si>
  <si>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</si>
  <si>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</si>
  <si>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</si>
  <si>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</si>
  <si>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</si>
  <si>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</si>
  <si>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</si>
  <si>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</si>
  <si>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</si>
  <si>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</si>
  <si>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</si>
  <si>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</si>
  <si>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</si>
  <si>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</si>
  <si>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</si>
  <si>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</si>
  <si>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</si>
  <si>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</si>
  <si>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</si>
  <si>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</si>
  <si>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</si>
  <si>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</si>
  <si>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</si>
  <si>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</si>
  <si>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</si>
  <si>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</si>
  <si>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</si>
  <si>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</si>
  <si>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</si>
  <si>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</si>
  <si>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</si>
  <si>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</si>
  <si>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</si>
  <si>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</si>
  <si>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</si>
  <si>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</si>
  <si>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</si>
  <si>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</si>
  <si>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</si>
  <si>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</si>
  <si>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</si>
  <si>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</si>
  <si>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</si>
  <si>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</si>
  <si>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</si>
  <si>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</si>
  <si>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</si>
  <si>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</si>
  <si>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</si>
  <si>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</si>
  <si>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</si>
  <si>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</si>
  <si>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</si>
  <si>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</si>
  <si>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</si>
  <si>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</si>
  <si>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</si>
  <si>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</si>
  <si>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</si>
  <si>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</si>
  <si>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</si>
  <si>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</si>
  <si>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</si>
  <si>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</si>
  <si>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</si>
  <si>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</si>
  <si>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</si>
  <si>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</si>
  <si>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</si>
  <si>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</si>
  <si>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</si>
  <si>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</si>
  <si>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</si>
  <si>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</si>
  <si>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</si>
  <si>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</si>
  <si>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</si>
  <si>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</si>
  <si>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</si>
  <si>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</si>
  <si>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</si>
  <si>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</si>
  <si>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</si>
  <si>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</si>
  <si>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</si>
  <si>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</si>
  <si>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</si>
  <si>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</si>
  <si>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</si>
  <si>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</si>
  <si>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</si>
  <si>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</si>
  <si>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</si>
  <si>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</si>
  <si>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</si>
  <si>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</si>
  <si>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</si>
  <si>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</si>
  <si>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</si>
  <si>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</si>
  <si>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</si>
  <si>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</si>
  <si>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</si>
  <si>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</si>
  <si>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</si>
  <si>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</si>
  <si>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</si>
  <si>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</si>
  <si>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</si>
  <si>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</si>
  <si>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</si>
  <si>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</si>
  <si>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</si>
  <si>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</si>
  <si>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</si>
  <si>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</si>
  <si>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</si>
  <si>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</si>
  <si>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</si>
  <si>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</si>
  <si>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</si>
  <si>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</si>
  <si>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</si>
  <si>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</si>
  <si>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</si>
  <si>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</si>
  <si>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</si>
  <si>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</si>
  <si>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</si>
  <si>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</si>
  <si>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</si>
  <si>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</si>
  <si>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</si>
  <si>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</si>
  <si>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</si>
  <si>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</si>
  <si>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</si>
  <si>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</si>
  <si>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</si>
  <si>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</si>
  <si>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</si>
  <si>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</si>
  <si>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</si>
  <si>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</si>
  <si>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</si>
  <si>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</si>
  <si>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</si>
  <si>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</si>
  <si>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</si>
  <si>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</si>
  <si>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</si>
  <si>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</si>
  <si>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</si>
  <si>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</si>
  <si>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</si>
  <si>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</si>
  <si>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</si>
  <si>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</si>
  <si>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</si>
  <si>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</si>
  <si>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</si>
  <si>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</si>
  <si>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</si>
  <si>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</si>
  <si>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</si>
  <si>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</si>
  <si>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</si>
  <si>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</si>
  <si>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</si>
  <si>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</si>
  <si>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</si>
  <si>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</si>
  <si>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</si>
  <si>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</si>
  <si>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</si>
  <si>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</si>
  <si>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</si>
  <si>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</si>
  <si>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</si>
  <si>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</si>
  <si>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</si>
  <si>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</si>
  <si>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</si>
  <si>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</si>
  <si>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</si>
  <si>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</si>
  <si>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</si>
  <si>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</si>
  <si>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</si>
  <si>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</si>
  <si>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</si>
  <si>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</si>
  <si>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</si>
  <si>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</si>
  <si>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</si>
  <si>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</si>
  <si>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</si>
  <si>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</si>
  <si>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</si>
  <si>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</si>
  <si>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</si>
  <si>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</si>
  <si>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</si>
  <si>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</si>
  <si>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</si>
  <si>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</si>
  <si>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</si>
  <si>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</si>
  <si>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</si>
  <si>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</si>
  <si>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</si>
  <si>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</si>
  <si>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</si>
  <si>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</si>
  <si>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</si>
  <si>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</si>
  <si>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</si>
  <si>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</si>
  <si>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</si>
  <si>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</si>
  <si>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</si>
  <si>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</si>
  <si>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</si>
  <si>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</si>
  <si>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</si>
  <si>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</si>
  <si>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</si>
  <si>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</si>
  <si>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</si>
  <si>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</si>
  <si>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</si>
  <si>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</si>
  <si>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</si>
  <si>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</si>
  <si>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</si>
  <si>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</si>
  <si>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</si>
  <si>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</si>
  <si>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</si>
  <si>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</si>
  <si>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</si>
  <si>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</si>
  <si>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</si>
  <si>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</si>
  <si>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</si>
  <si>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</si>
  <si>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</si>
  <si>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</si>
  <si>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</si>
  <si>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</si>
  <si>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</si>
  <si>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</si>
  <si>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</si>
  <si>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</si>
  <si>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</si>
  <si>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</si>
  <si>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</si>
  <si>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</si>
  <si>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</si>
  <si>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</si>
  <si>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</si>
  <si>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</si>
  <si>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</si>
  <si>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</si>
  <si>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</si>
  <si>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</si>
  <si>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</si>
  <si>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</si>
  <si>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</si>
  <si>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</si>
  <si>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</si>
  <si>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</si>
  <si>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</si>
  <si>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</si>
  <si>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</si>
  <si>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</si>
  <si>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</si>
  <si>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</si>
  <si>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</si>
  <si>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</si>
  <si>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</si>
  <si>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</si>
  <si>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</si>
  <si>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</si>
  <si>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</si>
  <si>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</si>
  <si>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</si>
  <si>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</si>
  <si>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</si>
  <si>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</si>
  <si>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</si>
  <si>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</si>
  <si>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</si>
  <si>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</si>
  <si>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</si>
  <si>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</si>
  <si>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</si>
  <si>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</si>
  <si>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</si>
  <si>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</si>
  <si>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</si>
  <si>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</si>
  <si>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</si>
  <si>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</si>
  <si>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</si>
  <si>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</si>
  <si>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</si>
  <si>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</si>
  <si>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</si>
  <si>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</si>
  <si>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</si>
  <si>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</si>
  <si>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</si>
  <si>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</si>
  <si>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</si>
  <si>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</si>
  <si>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</si>
  <si>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</si>
  <si>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</si>
  <si>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</si>
  <si>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</si>
  <si>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</si>
  <si>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</si>
  <si>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</si>
  <si>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</si>
  <si>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</si>
  <si>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</si>
  <si>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</si>
  <si>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</si>
  <si>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</si>
  <si>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</si>
  <si>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</si>
  <si>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</si>
  <si>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</si>
  <si>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</si>
  <si>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</si>
  <si>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</si>
  <si>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</si>
  <si>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</si>
  <si>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</si>
  <si>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</si>
  <si>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</si>
  <si>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</si>
  <si>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</si>
  <si>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</si>
  <si>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</si>
  <si>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</si>
  <si>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</si>
  <si>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</si>
  <si>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</si>
  <si>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</si>
  <si>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</si>
  <si>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</si>
  <si>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</si>
  <si>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</si>
  <si>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</si>
  <si>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</si>
  <si>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</si>
  <si>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</si>
  <si>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</si>
  <si>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</si>
  <si>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</si>
  <si>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</si>
  <si>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</si>
  <si>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</si>
  <si>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</si>
  <si>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</si>
  <si>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</si>
  <si>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</si>
  <si>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</si>
  <si>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</si>
  <si>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</si>
  <si>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</si>
  <si>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</si>
  <si>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</si>
  <si>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</si>
  <si>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</si>
  <si>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</si>
  <si>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</si>
  <si>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</si>
  <si>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</si>
  <si>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</si>
  <si>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</si>
  <si>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</si>
  <si>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</si>
  <si>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</si>
  <si>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</si>
  <si>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</si>
  <si>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</si>
  <si>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</si>
  <si>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</si>
  <si>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</si>
  <si>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</si>
  <si>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</si>
  <si>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</si>
  <si>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</si>
  <si>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</si>
  <si>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</si>
  <si>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</si>
  <si>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</si>
  <si>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</si>
  <si>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</si>
  <si>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</si>
  <si>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</si>
  <si>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</si>
  <si>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</si>
  <si>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</si>
  <si>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</si>
  <si>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</si>
  <si>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</si>
  <si>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</si>
  <si>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</si>
  <si>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</si>
  <si>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</si>
  <si>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</si>
  <si>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</si>
  <si>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</si>
  <si>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</si>
  <si>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</si>
  <si>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</si>
  <si>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</si>
  <si>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</si>
  <si>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</si>
  <si>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</si>
  <si>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</si>
  <si>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</si>
  <si>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</si>
  <si>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</si>
  <si>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</si>
  <si>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</si>
  <si>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</si>
  <si>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</si>
  <si>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</si>
  <si>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</si>
  <si>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</si>
  <si>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</si>
  <si>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</si>
  <si>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</si>
  <si>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</si>
  <si>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</si>
  <si>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</si>
  <si>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</si>
  <si>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</si>
  <si>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</si>
  <si>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</si>
  <si>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</si>
  <si>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</si>
  <si>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</si>
  <si>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</si>
  <si>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</si>
  <si>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</si>
  <si>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</si>
  <si>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</si>
  <si>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</si>
  <si>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</si>
  <si>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</si>
  <si>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</si>
  <si>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</si>
  <si>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</si>
  <si>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</si>
  <si>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</si>
  <si>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</si>
  <si>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</si>
  <si>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</si>
  <si>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</si>
  <si>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</si>
  <si>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</si>
  <si>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</si>
  <si>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</si>
  <si>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</si>
  <si>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</si>
  <si>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</si>
  <si>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</si>
  <si>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</si>
  <si>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</si>
  <si>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</si>
  <si>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</si>
  <si>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</si>
  <si>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</si>
  <si>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</si>
  <si>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</si>
  <si>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</si>
  <si>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</si>
  <si>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</si>
  <si>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</si>
  <si>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</si>
  <si>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</si>
  <si>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</si>
  <si>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</si>
  <si>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</si>
  <si>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</si>
  <si>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</si>
  <si>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</si>
  <si>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</si>
  <si>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</si>
  <si>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</si>
  <si>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</si>
  <si>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</si>
  <si>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</si>
  <si>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</si>
  <si>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</si>
  <si>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</si>
  <si>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</si>
  <si>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</si>
  <si>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</si>
  <si>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</si>
  <si>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</si>
  <si>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</si>
  <si>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</si>
  <si>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</si>
  <si>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</si>
  <si>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</si>
  <si>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</si>
  <si>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</si>
  <si>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</si>
  <si>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</si>
  <si>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</si>
  <si>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</si>
  <si>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</si>
  <si>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</si>
  <si>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</si>
  <si>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</si>
  <si>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</si>
  <si>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</si>
  <si>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</si>
  <si>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</si>
  <si>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</si>
  <si>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</si>
  <si>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</si>
  <si>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</si>
  <si>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</si>
  <si>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</si>
  <si>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</si>
  <si>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</si>
  <si>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</si>
  <si>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</si>
  <si>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</si>
  <si>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</si>
  <si>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</si>
  <si>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</si>
  <si>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</si>
  <si>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</si>
  <si>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</si>
  <si>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</si>
  <si>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</si>
  <si>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</si>
  <si>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</si>
  <si>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</si>
  <si>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</si>
  <si>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</si>
  <si>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</si>
  <si>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</si>
  <si>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</si>
  <si>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</si>
  <si>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</si>
  <si>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</si>
  <si>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</si>
  <si>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</si>
  <si>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</si>
  <si>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</si>
  <si>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</si>
  <si>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</si>
  <si>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</si>
  <si>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</si>
  <si>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</si>
  <si>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</si>
  <si>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</si>
  <si>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</si>
  <si>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</si>
  <si>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</si>
  <si>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</si>
  <si>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</si>
  <si>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</si>
  <si>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</si>
  <si>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</si>
  <si>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</si>
  <si>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</si>
  <si>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</si>
  <si>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</si>
  <si>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</si>
  <si>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</si>
  <si>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</si>
  <si>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</si>
  <si>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</si>
  <si>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</si>
  <si>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</si>
  <si>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</si>
  <si>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</si>
  <si>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</si>
  <si>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</si>
  <si>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</si>
  <si>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</si>
  <si>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</si>
  <si>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</si>
  <si>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</si>
  <si>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</si>
  <si>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</si>
  <si>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</si>
  <si>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</si>
  <si>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</si>
  <si>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</si>
  <si>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</si>
  <si>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</si>
  <si>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</si>
  <si>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</si>
  <si>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</si>
  <si>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</si>
  <si>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</si>
  <si>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</si>
  <si>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</si>
  <si>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</si>
  <si>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</si>
  <si>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</si>
  <si>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</si>
  <si>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</si>
  <si>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</si>
  <si>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</si>
  <si>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</si>
  <si>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</si>
  <si>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</si>
  <si>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</si>
  <si>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</si>
  <si>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</si>
  <si>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</si>
  <si>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</si>
  <si>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</si>
  <si>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</si>
  <si>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</si>
  <si>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</si>
  <si>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</si>
  <si>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</si>
  <si>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</si>
  <si>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</si>
  <si>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</si>
  <si>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</si>
  <si>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</si>
  <si>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</si>
  <si>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</si>
  <si>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</si>
  <si>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</si>
  <si>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</si>
  <si>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</si>
  <si>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</si>
  <si>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</si>
  <si>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</si>
  <si>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</si>
  <si>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</si>
  <si>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</si>
  <si>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</si>
  <si>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</si>
  <si>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</si>
  <si>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</si>
  <si>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</si>
  <si>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</si>
  <si>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</si>
  <si>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</si>
  <si>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</si>
  <si>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</si>
  <si>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</si>
  <si>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</si>
  <si>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</si>
  <si>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</si>
  <si>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</si>
  <si>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</si>
  <si>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</si>
  <si>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</si>
  <si>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</si>
  <si>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</si>
  <si>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</si>
  <si>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</si>
  <si>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</si>
  <si>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</si>
  <si>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</si>
  <si>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</si>
  <si>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</si>
  <si>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</si>
  <si>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</si>
  <si>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</si>
  <si>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</si>
  <si>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</si>
  <si>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</si>
  <si>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</si>
  <si>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</si>
  <si>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</si>
  <si>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</si>
  <si>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</si>
  <si>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</si>
  <si>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</si>
  <si>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</si>
  <si>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</si>
  <si>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</si>
  <si>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</si>
  <si>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</si>
  <si>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</si>
  <si>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</si>
  <si>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</si>
  <si>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</si>
  <si>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</si>
  <si>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</si>
  <si>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</si>
  <si>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</si>
  <si>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</si>
  <si>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</si>
  <si>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</si>
  <si>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</si>
  <si>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</si>
  <si>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</si>
  <si>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</si>
  <si>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</si>
  <si>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</si>
  <si>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</si>
  <si>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</si>
  <si>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</si>
  <si>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</si>
  <si>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</si>
  <si>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</si>
  <si>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</si>
  <si>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</si>
  <si>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</si>
  <si>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</si>
  <si>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</si>
  <si>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</si>
  <si>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</si>
  <si>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</si>
  <si>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</si>
  <si>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</si>
  <si>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</si>
  <si>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</si>
  <si>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</si>
  <si>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</si>
  <si>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</si>
  <si>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</si>
  <si>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</si>
  <si>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</si>
  <si>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</si>
  <si>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</si>
  <si>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</si>
  <si>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</si>
  <si>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</si>
  <si>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</si>
  <si>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</si>
  <si>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</si>
  <si>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</si>
  <si>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</si>
  <si>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</si>
  <si>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</si>
  <si>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</si>
  <si>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</si>
  <si>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</si>
  <si>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</si>
  <si>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</si>
  <si>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</si>
  <si>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</si>
  <si>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</si>
  <si>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</si>
  <si>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</si>
  <si>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</si>
  <si>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</si>
  <si>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</si>
  <si>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</si>
  <si>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</si>
  <si>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</si>
  <si>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</si>
  <si>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</si>
  <si>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</si>
  <si>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</si>
  <si>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</si>
  <si>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</si>
  <si>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</si>
  <si>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</si>
  <si>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</si>
  <si>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</si>
  <si>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</si>
  <si>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</si>
  <si>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</si>
  <si>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</si>
  <si>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</si>
  <si>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</si>
  <si>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</si>
  <si>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</si>
  <si>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</si>
  <si>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</si>
  <si>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</si>
  <si>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</si>
  <si>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</si>
  <si>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</si>
  <si>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</si>
  <si>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</si>
  <si>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</si>
  <si>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</si>
  <si>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</si>
  <si>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</si>
  <si>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</si>
  <si>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</si>
  <si>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</si>
  <si>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</si>
  <si>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</si>
  <si>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</si>
  <si>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</si>
  <si>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</si>
  <si>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</si>
  <si>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</si>
  <si>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</si>
  <si>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</si>
  <si>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</si>
  <si>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</si>
  <si>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</si>
  <si>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</si>
  <si>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</si>
  <si>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</si>
  <si>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</si>
  <si>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</si>
  <si>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</si>
  <si>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</si>
  <si>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</si>
  <si>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</si>
  <si>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</si>
  <si>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</si>
  <si>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</si>
  <si>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</si>
  <si>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</si>
  <si>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</si>
  <si>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</si>
  <si>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</si>
  <si>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</si>
  <si>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</si>
  <si>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</si>
  <si>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</si>
  <si>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</si>
  <si>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</si>
  <si>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</si>
  <si>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</si>
  <si>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</si>
  <si>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</si>
  <si>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</si>
  <si>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</si>
  <si>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</si>
  <si>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</si>
  <si>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</si>
  <si>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</si>
  <si>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</si>
  <si>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</si>
  <si>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</si>
  <si>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</si>
  <si>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</si>
  <si>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</si>
  <si>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</si>
  <si>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</si>
  <si>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</si>
  <si>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</si>
  <si>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</si>
  <si>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</si>
  <si>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</si>
  <si>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</si>
  <si>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</si>
  <si>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</si>
  <si>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</si>
  <si>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</si>
  <si>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</si>
  <si>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</si>
  <si>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</si>
  <si>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</si>
  <si>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</si>
  <si>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</si>
  <si>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</si>
  <si>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</si>
  <si>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</si>
  <si>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</si>
  <si>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</si>
  <si>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</si>
  <si>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</si>
  <si>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</si>
  <si>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</si>
  <si>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</si>
  <si>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</si>
  <si>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</si>
  <si>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</si>
  <si>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</si>
  <si>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</si>
  <si>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</si>
  <si>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</si>
  <si>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</si>
  <si>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</si>
  <si>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</si>
  <si>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</si>
  <si>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</si>
  <si>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</si>
  <si>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</si>
  <si>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</si>
  <si>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</si>
  <si>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</si>
  <si>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</si>
  <si>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</si>
  <si>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</si>
  <si>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</si>
  <si>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</si>
  <si>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</si>
  <si>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</si>
  <si>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</si>
  <si>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</si>
  <si>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</si>
  <si>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</si>
  <si>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</si>
  <si>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</si>
  <si>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</si>
  <si>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</si>
  <si>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</si>
  <si>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</si>
  <si>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</si>
  <si>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</si>
  <si>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</si>
  <si>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</si>
  <si>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</si>
  <si>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</si>
  <si>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</si>
  <si>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</si>
  <si>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</si>
  <si>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</si>
  <si>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</si>
  <si>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</si>
  <si>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</si>
  <si>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</si>
  <si>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</si>
  <si>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</si>
  <si>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</si>
  <si>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</si>
  <si>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</si>
  <si>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</si>
  <si>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</si>
  <si>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</si>
  <si>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</si>
  <si>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</si>
  <si>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</si>
  <si>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</si>
  <si>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</si>
  <si>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</si>
  <si>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</si>
  <si>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</si>
  <si>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</si>
  <si>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</si>
  <si>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</si>
  <si>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</si>
  <si>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</si>
  <si>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</si>
  <si>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</si>
  <si>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</si>
  <si>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</si>
  <si>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</si>
  <si>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</si>
  <si>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</si>
  <si>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</si>
  <si>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</si>
  <si>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</si>
  <si>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</si>
  <si>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</si>
  <si>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</si>
  <si>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</si>
  <si>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</si>
  <si>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</si>
  <si>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</si>
  <si>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</si>
  <si>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</si>
  <si>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</si>
  <si>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</si>
  <si>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</si>
  <si>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</si>
  <si>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</si>
  <si>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</si>
  <si>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</si>
  <si>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</si>
  <si>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</si>
  <si>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</si>
  <si>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</si>
  <si>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</si>
  <si>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</si>
  <si>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</si>
  <si>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</si>
  <si>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</si>
  <si>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</si>
  <si>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</si>
  <si>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</si>
  <si>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</si>
  <si>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</si>
  <si>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</si>
  <si>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</si>
  <si>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</si>
  <si>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</si>
  <si>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</si>
  <si>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</si>
  <si>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</si>
  <si>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</si>
  <si>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</si>
  <si>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</si>
  <si>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</si>
  <si>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</si>
  <si>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</si>
  <si>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</si>
  <si>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</si>
  <si>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</si>
  <si>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</si>
  <si>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</si>
  <si>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</si>
  <si>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</si>
  <si>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</si>
  <si>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</si>
  <si>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</si>
  <si>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</si>
  <si>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</si>
  <si>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</si>
  <si>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</si>
  <si>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</si>
  <si>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</si>
  <si>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</si>
  <si>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</si>
  <si>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</si>
  <si>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</si>
  <si>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</si>
  <si>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</si>
  <si>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</si>
  <si>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</si>
  <si>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</si>
  <si>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</si>
  <si>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</si>
  <si>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</si>
  <si>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</si>
  <si>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</si>
  <si>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</si>
  <si>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</si>
  <si>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</si>
  <si>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</si>
  <si>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</si>
  <si>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</si>
  <si>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</si>
  <si>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</si>
  <si>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</si>
  <si>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</si>
  <si>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</si>
  <si>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</si>
  <si>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</si>
  <si>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</si>
  <si>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</si>
  <si>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</si>
  <si>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</si>
  <si>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</si>
  <si>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</si>
  <si>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</si>
  <si>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</si>
  <si>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</si>
  <si>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</si>
  <si>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</si>
  <si>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</si>
  <si>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</si>
  <si>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</si>
  <si>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</si>
  <si>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</si>
  <si>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</si>
  <si>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</si>
  <si>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</si>
  <si>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</si>
  <si>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</si>
  <si>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</si>
  <si>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</si>
  <si>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</si>
  <si>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</si>
  <si>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</si>
  <si>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</si>
  <si>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</si>
  <si>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</si>
  <si>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</si>
  <si>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</si>
  <si>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</si>
  <si>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</si>
  <si>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</si>
  <si>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</si>
  <si>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</si>
  <si>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</si>
  <si>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</si>
  <si>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</si>
  <si>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</si>
  <si>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</si>
  <si>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</si>
  <si>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</si>
  <si>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</si>
  <si>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</si>
  <si>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</si>
  <si>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</si>
  <si>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</si>
  <si>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</si>
  <si>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</si>
  <si>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</si>
  <si>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</si>
  <si>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</si>
  <si>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</si>
  <si>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</si>
  <si>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</si>
  <si>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</si>
  <si>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</si>
  <si>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</si>
  <si>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</si>
  <si>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</si>
  <si>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</si>
  <si>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</si>
  <si>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</si>
  <si>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</si>
  <si>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</si>
  <si>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</si>
  <si>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</si>
  <si>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</si>
  <si>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</si>
  <si>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</si>
  <si>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</si>
  <si>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</si>
  <si>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</si>
  <si>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</si>
  <si>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</si>
  <si>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</si>
  <si>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</si>
  <si>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</si>
  <si>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</si>
  <si>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</si>
  <si>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</si>
  <si>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</si>
  <si>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</si>
  <si>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</si>
  <si>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</si>
  <si>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</si>
  <si>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</si>
  <si>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</si>
  <si>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</si>
  <si>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</si>
  <si>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</si>
  <si>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</si>
  <si>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</si>
  <si>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</si>
  <si>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</si>
  <si>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</si>
  <si>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</si>
  <si>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</si>
  <si>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</si>
  <si>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</si>
  <si>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</si>
  <si>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</si>
  <si>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</si>
  <si>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</si>
  <si>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</si>
  <si>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</si>
  <si>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</si>
  <si>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</si>
  <si>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</si>
  <si>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</si>
  <si>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</si>
  <si>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</si>
  <si>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</si>
  <si>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</si>
  <si>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</si>
  <si>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</si>
  <si>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</si>
  <si>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</si>
  <si>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</si>
  <si>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</si>
  <si>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</si>
  <si>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</si>
  <si>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</si>
  <si>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</si>
  <si>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</si>
  <si>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</si>
  <si>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</si>
  <si>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</si>
  <si>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</si>
  <si>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</si>
  <si>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</si>
  <si>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</si>
  <si>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</si>
  <si>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</si>
  <si>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</si>
  <si>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</si>
  <si>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</si>
  <si>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</si>
  <si>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</si>
  <si>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</si>
  <si>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</si>
  <si>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</si>
  <si>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</si>
  <si>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</si>
  <si>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</si>
  <si>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</si>
  <si>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</si>
  <si>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</si>
  <si>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</si>
  <si>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</si>
  <si>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</si>
  <si>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</si>
  <si>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</si>
  <si>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</si>
  <si>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</si>
  <si>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</si>
  <si>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</si>
  <si>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</si>
  <si>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</si>
  <si>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</si>
  <si>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</si>
  <si>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</si>
  <si>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</si>
  <si>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</si>
  <si>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</si>
  <si>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</si>
  <si>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</si>
  <si>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</si>
  <si>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</si>
  <si>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</si>
  <si>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</si>
  <si>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</si>
  <si>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</si>
  <si>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</si>
  <si>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</si>
  <si>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</si>
  <si>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</si>
  <si>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</si>
  <si>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</si>
  <si>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</si>
  <si>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</si>
  <si>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</si>
  <si>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</si>
  <si>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</si>
  <si>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</si>
  <si>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</si>
  <si>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</si>
  <si>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</si>
  <si>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</si>
  <si>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</si>
  <si>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</si>
  <si>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</si>
  <si>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</si>
  <si>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</si>
  <si>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</si>
  <si>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</si>
  <si>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</si>
  <si>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</si>
  <si>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</si>
  <si>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</si>
  <si>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</si>
  <si>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</si>
  <si>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</si>
  <si>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</si>
  <si>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</si>
  <si>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</si>
  <si>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</si>
  <si>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</si>
  <si>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</si>
  <si>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</si>
  <si>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</si>
  <si>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</si>
  <si>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</si>
  <si>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</si>
  <si>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</si>
  <si>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</si>
  <si>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</si>
  <si>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</si>
  <si>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</si>
  <si>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</si>
  <si>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</si>
  <si>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</si>
  <si>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</si>
  <si>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</si>
  <si>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</si>
  <si>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</si>
  <si>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</si>
  <si>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</si>
  <si>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</si>
  <si>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</si>
  <si>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</si>
  <si>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</si>
  <si>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</si>
  <si>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</si>
  <si>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</si>
  <si>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</si>
  <si>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</si>
  <si>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</si>
  <si>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</si>
  <si>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</si>
  <si>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</si>
  <si>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</si>
  <si>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</si>
  <si>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</si>
  <si>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</si>
  <si>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</si>
  <si>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</si>
  <si>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</si>
  <si>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</si>
  <si>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</si>
  <si>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</si>
  <si>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</si>
  <si>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</si>
  <si>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</si>
  <si>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</si>
  <si>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</si>
  <si>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</si>
  <si>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</si>
  <si>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</si>
  <si>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</si>
  <si>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</si>
  <si>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</si>
  <si>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</si>
  <si>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</si>
  <si>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</si>
  <si>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</si>
  <si>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</si>
  <si>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</si>
  <si>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</si>
  <si>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</si>
  <si>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</si>
  <si>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</si>
  <si>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</si>
  <si>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</si>
  <si>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</si>
  <si>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</si>
  <si>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</si>
  <si>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</si>
  <si>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</si>
  <si>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</si>
  <si>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</si>
  <si>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</si>
  <si>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</si>
  <si>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</si>
  <si>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</si>
  <si>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</si>
  <si>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</si>
  <si>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</si>
  <si>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</si>
  <si>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</si>
  <si>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</si>
  <si>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</si>
  <si>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</si>
  <si>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</si>
  <si>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</si>
  <si>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</si>
  <si>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</si>
  <si>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</si>
  <si>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</si>
  <si>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</si>
  <si>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</si>
  <si>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</si>
  <si>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</si>
  <si>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</si>
  <si>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</si>
  <si>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</si>
  <si>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</si>
  <si>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</si>
  <si>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</si>
  <si>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</si>
  <si>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</si>
  <si>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</si>
  <si>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</si>
  <si>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</si>
  <si>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</si>
  <si>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</si>
  <si>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</si>
  <si>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</si>
  <si>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</si>
  <si>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</si>
  <si>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</si>
  <si>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</si>
  <si>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</si>
  <si>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</si>
  <si>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</si>
  <si>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</si>
  <si>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</si>
  <si>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</si>
  <si>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</si>
  <si>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</si>
  <si>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</si>
  <si>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</si>
  <si>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</si>
  <si>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</si>
  <si>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</si>
  <si>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</si>
  <si>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</si>
  <si>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</si>
  <si>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</si>
  <si>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</si>
  <si>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</si>
  <si>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</si>
  <si>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</si>
  <si>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</si>
  <si>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</si>
  <si>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</si>
  <si>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</si>
  <si>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</si>
  <si>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</si>
  <si>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</si>
  <si>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</si>
  <si>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</si>
  <si>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</si>
  <si>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</si>
  <si>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</si>
  <si>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</si>
  <si>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</si>
  <si>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</si>
  <si>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</si>
  <si>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</si>
  <si>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</si>
  <si>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</si>
  <si>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</si>
  <si>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</si>
  <si>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</si>
  <si>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</si>
  <si>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</si>
  <si>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</si>
  <si>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</si>
  <si>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</si>
  <si>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</si>
  <si>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</si>
  <si>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</si>
  <si>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</si>
  <si>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</si>
  <si>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</si>
  <si>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</si>
  <si>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</si>
  <si>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</si>
  <si>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</si>
  <si>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</si>
  <si>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</si>
  <si>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</si>
  <si>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</si>
  <si>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</si>
  <si>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</si>
  <si>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</si>
  <si>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</si>
  <si>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</si>
  <si>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</si>
  <si>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</si>
  <si>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</si>
  <si>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</si>
  <si>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</si>
  <si>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</si>
  <si>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</si>
  <si>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</si>
  <si>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</si>
  <si>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</si>
  <si>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</si>
  <si>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</si>
  <si>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</si>
  <si>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</si>
  <si>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</si>
  <si>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</si>
  <si>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</si>
  <si>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</si>
  <si>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</si>
  <si>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</si>
  <si>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</si>
  <si>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</si>
  <si>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</si>
  <si>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</si>
  <si>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</si>
  <si>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</si>
  <si>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</si>
  <si>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</si>
  <si>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</si>
  <si>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</si>
  <si>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</si>
  <si>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</si>
  <si>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</si>
  <si>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</si>
  <si>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</si>
  <si>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</si>
  <si>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</si>
  <si>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</si>
  <si>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</si>
  <si>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</si>
  <si>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</si>
  <si>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</si>
  <si>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</si>
  <si>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</si>
  <si>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</si>
  <si>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</si>
  <si>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</si>
  <si>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</si>
  <si>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</si>
  <si>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</si>
  <si>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</si>
  <si>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</si>
  <si>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</si>
  <si>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</si>
  <si>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</si>
  <si>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</si>
  <si>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</si>
  <si>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</si>
  <si>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</si>
  <si>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</si>
  <si>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</si>
  <si>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</si>
  <si>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</si>
  <si>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</si>
  <si>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</si>
  <si>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</si>
  <si>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</si>
  <si>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</si>
  <si>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</si>
  <si>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</si>
  <si>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</si>
  <si>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</si>
  <si>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</si>
  <si>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</si>
  <si>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</si>
  <si>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</si>
  <si>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</si>
  <si>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</si>
  <si>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</si>
  <si>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</si>
  <si>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</si>
  <si>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</si>
  <si>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</si>
  <si>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</si>
  <si>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</si>
  <si>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</si>
  <si>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</si>
  <si>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</si>
  <si>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</si>
  <si>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</si>
  <si>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</si>
  <si>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</si>
  <si>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</si>
  <si>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</si>
  <si>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</si>
  <si>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</si>
  <si>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</si>
  <si>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</si>
  <si>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</si>
  <si>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</si>
  <si>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</si>
  <si>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</si>
  <si>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</si>
  <si>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</si>
  <si>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</si>
  <si>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</si>
  <si>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</si>
  <si>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</si>
  <si>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</si>
  <si>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</si>
  <si>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</si>
  <si>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</si>
  <si>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</si>
  <si>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</si>
  <si>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</si>
  <si>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</si>
  <si>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</si>
  <si>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</si>
  <si>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</si>
  <si>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</si>
  <si>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</si>
  <si>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</si>
  <si>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</si>
  <si>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</si>
  <si>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</si>
  <si>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</si>
  <si>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</si>
  <si>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</si>
  <si>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</si>
  <si>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</si>
  <si>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</si>
  <si>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</si>
  <si>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</si>
  <si>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</si>
  <si>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</si>
  <si>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</si>
  <si>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</si>
  <si>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</si>
  <si>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</si>
  <si>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</si>
  <si>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</si>
  <si>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</si>
  <si>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</si>
  <si>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</si>
  <si>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</si>
  <si>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</si>
  <si>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</si>
  <si>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</si>
  <si>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</si>
  <si>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</si>
  <si>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</si>
  <si>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</si>
  <si>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</si>
  <si>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</si>
  <si>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</si>
  <si>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</si>
  <si>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</si>
  <si>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</si>
  <si>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</si>
  <si>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</si>
  <si>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</si>
  <si>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</si>
  <si>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</si>
  <si>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</si>
  <si>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</si>
  <si>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</si>
  <si>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</si>
  <si>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</si>
  <si>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</si>
  <si>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</si>
  <si>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</si>
  <si>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</si>
  <si>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</si>
  <si>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</si>
  <si>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</si>
  <si>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</si>
  <si>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</si>
  <si>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</si>
  <si>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</si>
  <si>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</si>
  <si>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</si>
  <si>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</si>
  <si>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</si>
  <si>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</si>
  <si>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</si>
  <si>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</si>
  <si>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</si>
  <si>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</si>
  <si>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</si>
  <si>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</si>
  <si>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</si>
  <si>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</si>
  <si>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</si>
  <si>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</si>
  <si>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</si>
  <si>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</si>
  <si>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</si>
  <si>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</si>
  <si>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</si>
  <si>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</si>
  <si>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</si>
  <si>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</si>
  <si>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</si>
  <si>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</si>
  <si>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</si>
  <si>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</si>
  <si>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</si>
  <si>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</si>
  <si>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</si>
  <si>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</si>
  <si>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</si>
  <si>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</si>
  <si>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</si>
  <si>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</si>
  <si>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</si>
  <si>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</si>
  <si>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</si>
  <si>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</si>
  <si>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</si>
  <si>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</si>
  <si>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</si>
  <si>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</si>
  <si>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</si>
  <si>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</si>
  <si>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</si>
  <si>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</si>
  <si>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</si>
  <si>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</si>
  <si>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</si>
  <si>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</si>
  <si>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</si>
  <si>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</si>
  <si>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</si>
  <si>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</si>
  <si>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</si>
  <si>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</si>
  <si>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</si>
  <si>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</si>
  <si>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</si>
  <si>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</si>
  <si>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</si>
  <si>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</si>
  <si>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</si>
  <si>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</si>
  <si>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</si>
  <si>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</si>
  <si>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</si>
  <si>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</si>
  <si>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</si>
  <si>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</si>
  <si>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</si>
  <si>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</si>
  <si>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</si>
  <si>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</si>
  <si>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</si>
  <si>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</si>
  <si>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</si>
  <si>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</si>
  <si>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</si>
  <si>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</si>
  <si>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</si>
  <si>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</si>
  <si>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</si>
  <si>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</si>
  <si>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</si>
  <si>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</si>
  <si>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</si>
  <si>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</si>
  <si>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</si>
  <si>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</si>
  <si>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</si>
  <si>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</si>
  <si>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</si>
  <si>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</si>
  <si>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</si>
  <si>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</si>
  <si>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</si>
  <si>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</si>
  <si>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</si>
  <si>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</si>
  <si>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</si>
  <si>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</si>
  <si>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</si>
  <si>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</si>
  <si>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</si>
  <si>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</si>
  <si>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</si>
  <si>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</si>
  <si>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</si>
  <si>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</si>
  <si>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</si>
  <si>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</si>
  <si>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</si>
  <si>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</si>
  <si>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</si>
  <si>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</si>
  <si>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</si>
  <si>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</si>
  <si>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</si>
  <si>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</si>
  <si>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</si>
  <si>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</si>
  <si>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</si>
  <si>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</si>
  <si>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</si>
  <si>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</si>
  <si>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</si>
  <si>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</si>
  <si>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</si>
  <si>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</si>
  <si>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</si>
  <si>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</si>
  <si>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</si>
  <si>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</si>
  <si>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</si>
  <si>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</si>
  <si>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</si>
  <si>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</si>
  <si>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</si>
  <si>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</si>
  <si>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</si>
  <si>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</si>
  <si>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</si>
  <si>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</si>
  <si>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</si>
  <si>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</si>
  <si>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</si>
  <si>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</si>
  <si>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</si>
  <si>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</si>
  <si>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</si>
  <si>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</si>
  <si>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</si>
  <si>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</si>
  <si>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</si>
  <si>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</si>
  <si>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</si>
  <si>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</si>
  <si>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</si>
  <si>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</si>
  <si>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</si>
  <si>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</si>
  <si>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</si>
  <si>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</si>
  <si>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</si>
  <si>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</si>
  <si>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</si>
  <si>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</si>
  <si>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</si>
  <si>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</si>
  <si>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</si>
  <si>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</si>
  <si>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</si>
  <si>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</si>
  <si>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</si>
  <si>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</si>
  <si>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</si>
  <si>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</si>
  <si>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</si>
  <si>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</si>
  <si>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</si>
  <si>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</si>
  <si>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</si>
  <si>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</si>
  <si>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</si>
  <si>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</si>
  <si>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</si>
  <si>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</si>
  <si>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</si>
  <si>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</si>
  <si>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</si>
  <si>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</si>
  <si>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</si>
  <si>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</si>
  <si>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</si>
  <si>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</si>
  <si>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</si>
  <si>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</si>
  <si>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</si>
  <si>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</si>
  <si>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</si>
  <si>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</si>
  <si>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</si>
  <si>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</si>
  <si>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</si>
  <si>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</si>
  <si>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</si>
  <si>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</si>
  <si>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</si>
  <si>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</si>
  <si>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</si>
  <si>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</si>
  <si>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</si>
  <si>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</si>
  <si>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</si>
  <si>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</si>
  <si>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</si>
  <si>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</si>
  <si>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</si>
  <si>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</si>
  <si>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</si>
  <si>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</si>
  <si>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</si>
  <si>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</si>
  <si>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</si>
  <si>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</si>
  <si>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</si>
  <si>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</si>
  <si>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</si>
  <si>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</si>
  <si>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</si>
  <si>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</si>
  <si>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</si>
  <si>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</si>
  <si>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</si>
  <si>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</si>
  <si>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</si>
  <si>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</si>
  <si>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</si>
  <si>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</si>
  <si>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</si>
  <si>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</si>
  <si>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</si>
  <si>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</si>
  <si>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</si>
  <si>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</si>
  <si>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</si>
  <si>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</si>
  <si>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</si>
  <si>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</si>
  <si>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</si>
  <si>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</si>
  <si>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</si>
  <si>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</si>
  <si>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</si>
  <si>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</si>
  <si>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</si>
  <si>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</si>
  <si>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</si>
  <si>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</si>
  <si>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</si>
  <si>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</si>
  <si>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</si>
  <si>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</si>
  <si>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</si>
  <si>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</si>
  <si>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</si>
  <si>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</si>
  <si>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</si>
  <si>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</si>
  <si>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</si>
  <si>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</si>
  <si>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</si>
  <si>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</si>
  <si>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</si>
  <si>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</si>
  <si>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</si>
  <si>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</si>
  <si>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</si>
  <si>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</si>
  <si>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</si>
  <si>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</si>
  <si>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</si>
  <si>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</si>
  <si>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</si>
  <si>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</si>
  <si>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</si>
  <si>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</si>
  <si>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</si>
  <si>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</si>
  <si>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</si>
  <si>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</si>
  <si>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</si>
  <si>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</si>
  <si>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</si>
  <si>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</si>
  <si>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</si>
  <si>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</si>
  <si>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</si>
  <si>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</si>
  <si>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</si>
  <si>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</si>
  <si>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</si>
  <si>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</si>
  <si>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</si>
  <si>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</si>
  <si>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</si>
  <si>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</si>
  <si>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</si>
  <si>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</si>
  <si>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</si>
  <si>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</si>
  <si>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</si>
  <si>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</si>
  <si>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</si>
  <si>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</si>
  <si>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</si>
  <si>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</si>
  <si>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</si>
  <si>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</si>
  <si>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</si>
  <si>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</si>
  <si>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</si>
  <si>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</si>
  <si>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</si>
  <si>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</si>
  <si>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</si>
  <si>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</si>
  <si>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</si>
  <si>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</si>
  <si>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</si>
  <si>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</si>
  <si>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</si>
  <si>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</si>
  <si>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</si>
  <si>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</si>
  <si>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</si>
  <si>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</si>
  <si>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</si>
  <si>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</si>
  <si>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</si>
  <si>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</si>
  <si>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</si>
  <si>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</si>
  <si>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</si>
  <si>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</si>
  <si>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</si>
  <si>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</si>
  <si>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</si>
  <si>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</si>
  <si>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</si>
  <si>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</si>
  <si>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</si>
  <si>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</si>
  <si>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</si>
  <si>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</si>
  <si>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</si>
  <si>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</si>
  <si>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</si>
  <si>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</si>
  <si>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</si>
  <si>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</si>
  <si>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</si>
  <si>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</si>
  <si>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</si>
  <si>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</si>
  <si>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</si>
  <si>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</si>
  <si>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</si>
  <si>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</si>
  <si>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</si>
  <si>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</si>
  <si>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</si>
  <si>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</si>
  <si>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</si>
  <si>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</si>
  <si>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</si>
  <si>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</si>
  <si>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</si>
  <si>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</si>
  <si>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</si>
  <si>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</si>
  <si>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</si>
  <si>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</si>
  <si>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</si>
  <si>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</si>
  <si>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</si>
  <si>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</si>
  <si>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</si>
  <si>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</si>
  <si>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</si>
  <si>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</si>
  <si>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</si>
  <si>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</si>
  <si>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</si>
  <si>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</si>
  <si>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</si>
  <si>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</si>
  <si>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</si>
  <si>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</si>
  <si>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</si>
  <si>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</si>
  <si>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</si>
  <si>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</si>
  <si>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</si>
  <si>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</si>
  <si>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</si>
  <si>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</si>
  <si>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</si>
  <si>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</si>
  <si>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</si>
  <si>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</si>
  <si>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</si>
  <si>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</si>
  <si>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</si>
  <si>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</si>
  <si>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</si>
  <si>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</si>
  <si>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</si>
  <si>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</si>
  <si>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</si>
  <si>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</si>
  <si>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</si>
  <si>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</si>
  <si>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</si>
  <si>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</si>
  <si>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</si>
  <si>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</si>
  <si>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</si>
  <si>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</si>
  <si>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</si>
  <si>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</si>
  <si>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</si>
  <si>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</si>
  <si>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</si>
  <si>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</si>
  <si>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</si>
  <si>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</si>
  <si>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</si>
  <si>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</si>
  <si>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</si>
  <si>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</si>
  <si>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</si>
  <si>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</si>
  <si>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</si>
  <si>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</si>
  <si>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</si>
  <si>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</si>
  <si>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</si>
  <si>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</si>
  <si>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</si>
  <si>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</si>
  <si>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</si>
  <si>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</si>
  <si>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</si>
  <si>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</si>
  <si>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</si>
  <si>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</si>
  <si>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</si>
  <si>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</si>
  <si>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</si>
  <si>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</si>
  <si>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</si>
  <si>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</si>
  <si>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</si>
  <si>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</si>
  <si>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</si>
  <si>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</si>
  <si>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</si>
  <si>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</si>
  <si>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</si>
  <si>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</si>
  <si>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</si>
  <si>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</si>
  <si>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</si>
  <si>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</si>
  <si>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</si>
  <si>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</si>
  <si>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</si>
  <si>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</si>
  <si>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</si>
  <si>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</si>
  <si>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</si>
  <si>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</si>
  <si>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</si>
  <si>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</si>
  <si>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</si>
  <si>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</si>
  <si>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</si>
  <si>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</si>
  <si>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</si>
  <si>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</si>
  <si>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</si>
  <si>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</si>
  <si>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</si>
  <si>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</si>
  <si>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</si>
  <si>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</si>
  <si>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</si>
  <si>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</si>
  <si>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</si>
  <si>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</si>
  <si>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</si>
  <si>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</si>
  <si>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</si>
  <si>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</si>
  <si>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</si>
  <si>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</si>
  <si>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</si>
  <si>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</si>
  <si>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</si>
  <si>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</si>
  <si>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</si>
  <si>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</si>
  <si>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</si>
  <si>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</si>
  <si>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</si>
  <si>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</si>
  <si>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</si>
  <si>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</si>
  <si>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</si>
  <si>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</si>
  <si>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</si>
  <si>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</si>
  <si>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</si>
  <si>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</si>
  <si>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</si>
  <si>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</si>
  <si>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</si>
  <si>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</si>
  <si>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</si>
  <si>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</si>
  <si>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</si>
  <si>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</si>
  <si>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</si>
  <si>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</si>
  <si>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</si>
  <si>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</si>
  <si>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</si>
  <si>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</si>
  <si>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</si>
  <si>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</si>
  <si>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</si>
  <si>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</si>
  <si>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</si>
  <si>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</si>
  <si>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</si>
  <si>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</si>
  <si>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</si>
  <si>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</si>
  <si>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</si>
  <si>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</si>
  <si>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</si>
  <si>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</si>
  <si>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</si>
  <si>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</si>
  <si>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</si>
  <si>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</si>
  <si>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</si>
  <si>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</si>
  <si>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</si>
  <si>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</si>
  <si>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</si>
  <si>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</si>
  <si>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</si>
  <si>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</si>
  <si>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</si>
  <si>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</si>
  <si>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</si>
  <si>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</si>
  <si>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</si>
  <si>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</si>
  <si>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</si>
  <si>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</si>
  <si>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</si>
  <si>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</si>
  <si>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</si>
  <si>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</si>
  <si>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</si>
  <si>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</si>
  <si>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</si>
  <si>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</si>
  <si>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</si>
  <si>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</si>
  <si>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</si>
  <si>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</si>
  <si>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</si>
  <si>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</si>
  <si>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</si>
  <si>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</si>
  <si>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</si>
  <si>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</si>
  <si>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</si>
  <si>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</si>
  <si>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</si>
  <si>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</si>
  <si>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</si>
  <si>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</si>
  <si>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</si>
  <si>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</si>
  <si>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</si>
  <si>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</si>
  <si>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</si>
  <si>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</si>
  <si>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</si>
  <si>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</si>
  <si>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</si>
  <si>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</si>
  <si>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</si>
  <si>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</si>
  <si>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</si>
  <si>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</si>
  <si>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</si>
  <si>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</si>
  <si>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</si>
  <si>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</si>
  <si>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</si>
  <si>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</si>
  <si>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</si>
  <si>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</si>
  <si>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</si>
  <si>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</si>
  <si>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</si>
  <si>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</si>
  <si>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</si>
  <si>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</si>
  <si>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</si>
  <si>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</si>
  <si>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</si>
  <si>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</si>
  <si>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</si>
  <si>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</si>
  <si>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</si>
  <si>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</si>
  <si>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</si>
  <si>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</si>
  <si>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</si>
  <si>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</si>
  <si>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</si>
  <si>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</si>
  <si>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</si>
  <si>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</si>
  <si>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</si>
  <si>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</si>
  <si>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</si>
  <si>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</si>
  <si>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</si>
  <si>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</si>
  <si>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</si>
  <si>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</si>
  <si>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</si>
  <si>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</si>
  <si>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</si>
  <si>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</si>
  <si>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</si>
  <si>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</si>
  <si>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</si>
  <si>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</si>
  <si>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</si>
  <si>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</si>
  <si>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</si>
  <si>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</si>
  <si>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</si>
  <si>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</si>
  <si>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</si>
  <si>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</si>
  <si>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</si>
  <si>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</si>
  <si>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</si>
  <si>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</si>
  <si>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</si>
  <si>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</si>
  <si>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</si>
  <si>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</si>
  <si>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</si>
  <si>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</si>
  <si>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</si>
  <si>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</si>
  <si>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</si>
  <si>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</si>
  <si>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</si>
  <si>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</si>
  <si>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</si>
  <si>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</si>
  <si>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</si>
  <si>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</si>
  <si>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</si>
  <si>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</si>
  <si>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</si>
  <si>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</si>
  <si>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</si>
  <si>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</si>
  <si>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</si>
  <si>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</si>
  <si>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</si>
  <si>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</si>
  <si>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</si>
  <si>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</si>
  <si>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</si>
  <si>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</si>
  <si>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</si>
  <si>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</si>
  <si>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</si>
  <si>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</si>
  <si>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</si>
  <si>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</si>
  <si>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</si>
  <si>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</si>
  <si>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</si>
  <si>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</si>
  <si>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</si>
  <si>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</si>
  <si>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</si>
  <si>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</si>
  <si>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</si>
  <si>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</si>
  <si>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</si>
  <si>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</si>
  <si>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</si>
  <si>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</si>
  <si>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</si>
  <si>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</si>
  <si>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</si>
  <si>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</si>
  <si>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</si>
  <si>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</si>
  <si>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</si>
  <si>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</si>
  <si>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</si>
  <si>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</si>
  <si>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</si>
  <si>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</si>
  <si>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</si>
  <si>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</si>
  <si>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</si>
  <si>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</si>
  <si>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</si>
  <si>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</si>
  <si>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</si>
  <si>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</si>
  <si>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</si>
  <si>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</si>
  <si>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</si>
  <si>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</si>
  <si>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</si>
  <si>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</si>
  <si>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</si>
  <si>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</si>
  <si>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</si>
  <si>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</si>
  <si>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</si>
  <si>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</si>
  <si>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</si>
  <si>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</si>
  <si>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</si>
  <si>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</si>
  <si>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</si>
  <si>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</si>
  <si>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</si>
  <si>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</si>
  <si>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</si>
  <si>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</si>
  <si>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</si>
  <si>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</si>
  <si>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</si>
  <si>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</si>
  <si>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</si>
  <si>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</si>
  <si>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</si>
  <si>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</si>
  <si>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</si>
  <si>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</si>
  <si>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</si>
  <si>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</si>
  <si>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</si>
  <si>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</si>
  <si>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</si>
  <si>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</si>
  <si>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</si>
  <si>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</si>
  <si>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</si>
  <si>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</si>
  <si>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</si>
  <si>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</si>
  <si>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</si>
  <si>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</si>
  <si>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</si>
  <si>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</si>
  <si>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</si>
  <si>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</si>
  <si>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</si>
  <si>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</si>
  <si>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</si>
  <si>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</si>
  <si>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</si>
  <si>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</si>
  <si>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</si>
  <si>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</si>
  <si>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</si>
  <si>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</si>
  <si>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</si>
  <si>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</si>
  <si>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</si>
  <si>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</si>
  <si>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</si>
  <si>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</si>
  <si>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</si>
  <si>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</si>
  <si>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</si>
  <si>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</si>
  <si>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</si>
  <si>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</si>
  <si>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</si>
  <si>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</si>
  <si>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</si>
  <si>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</si>
  <si>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</si>
  <si>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</si>
  <si>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</si>
  <si>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</si>
  <si>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</si>
  <si>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</si>
  <si>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</si>
  <si>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</si>
  <si>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</si>
  <si>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</si>
  <si>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</si>
  <si>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</si>
  <si>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</si>
  <si>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</si>
  <si>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</si>
  <si>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</si>
  <si>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</si>
  <si>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</si>
  <si>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</si>
  <si>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</si>
  <si>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</si>
  <si>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</si>
  <si>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</si>
  <si>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</si>
  <si>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</si>
  <si>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</si>
  <si>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</si>
  <si>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</si>
  <si>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</si>
  <si>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</si>
  <si>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</si>
  <si>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</si>
  <si>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</si>
  <si>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</si>
  <si>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</si>
  <si>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</si>
  <si>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</si>
  <si>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</si>
  <si>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</si>
  <si>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</si>
  <si>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</si>
  <si>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</si>
  <si>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</si>
  <si>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</si>
  <si>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</si>
  <si>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</si>
  <si>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</si>
  <si>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</si>
  <si>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</si>
  <si>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</si>
  <si>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</si>
  <si>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</si>
  <si>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</si>
  <si>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</si>
  <si>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</si>
  <si>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</si>
  <si>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</si>
  <si>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</si>
  <si>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</si>
  <si>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</si>
  <si>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</si>
  <si>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</si>
  <si>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</si>
  <si>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</si>
  <si>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</si>
  <si>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</si>
  <si>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</si>
  <si>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</si>
  <si>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</si>
  <si>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</si>
  <si>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</si>
  <si>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</si>
  <si>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</si>
  <si>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</si>
  <si>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</si>
  <si>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</si>
  <si>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</si>
  <si>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</si>
  <si>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</si>
  <si>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</si>
  <si>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</si>
  <si>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</si>
  <si>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</si>
  <si>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</si>
  <si>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</si>
  <si>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</si>
  <si>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</si>
  <si>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</si>
  <si>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</si>
  <si>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</si>
  <si>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</si>
  <si>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</si>
  <si>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</si>
  <si>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</si>
  <si>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</si>
  <si>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</si>
  <si>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</si>
  <si>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</si>
  <si>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</si>
  <si>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</si>
  <si>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</si>
  <si>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</si>
  <si>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</si>
  <si>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</si>
  <si>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</si>
  <si>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</si>
  <si>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</si>
  <si>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</si>
  <si>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</si>
  <si>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</si>
  <si>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</si>
  <si>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</si>
  <si>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</si>
  <si>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</si>
  <si>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</si>
  <si>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</si>
  <si>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</si>
  <si>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</si>
  <si>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</si>
  <si>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</si>
  <si>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</si>
  <si>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</si>
  <si>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</si>
  <si>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</si>
  <si>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</si>
  <si>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</si>
  <si>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</si>
  <si>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</si>
  <si>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</si>
  <si>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</si>
  <si>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</si>
  <si>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</si>
  <si>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</si>
  <si>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</si>
  <si>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</si>
  <si>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</si>
  <si>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</si>
  <si>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</si>
  <si>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</si>
  <si>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</si>
  <si>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</si>
  <si>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</si>
  <si>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</si>
  <si>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</si>
  <si>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</si>
  <si>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</si>
  <si>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</si>
  <si>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</si>
  <si>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</si>
  <si>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</si>
  <si>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</si>
  <si>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</si>
  <si>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</si>
  <si>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</si>
  <si>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</si>
  <si>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</si>
  <si>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</si>
  <si>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</si>
  <si>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</si>
  <si>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</si>
  <si>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</si>
  <si>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</si>
  <si>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</si>
  <si>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</si>
  <si>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</si>
  <si>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</si>
  <si>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</si>
  <si>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</si>
  <si>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</si>
  <si>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</si>
  <si>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</si>
  <si>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</si>
  <si>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</si>
  <si>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</si>
  <si>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</si>
  <si>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</si>
  <si>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</si>
  <si>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</si>
  <si>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</si>
  <si>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</si>
  <si>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</si>
  <si>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</si>
  <si>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</si>
  <si>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</si>
  <si>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</si>
  <si>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</si>
  <si>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</si>
  <si>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</si>
  <si>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</si>
  <si>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</si>
  <si>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</si>
  <si>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</si>
  <si>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</si>
  <si>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</si>
  <si>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</si>
  <si>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</si>
  <si>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</si>
  <si>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</si>
  <si>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</si>
  <si>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</si>
  <si>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</si>
  <si>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</si>
  <si>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</si>
  <si>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</si>
  <si>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</si>
  <si>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</si>
  <si>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</si>
  <si>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</si>
  <si>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</si>
  <si>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</si>
  <si>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</si>
  <si>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</si>
  <si>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</si>
  <si>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</si>
  <si>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</si>
  <si>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</si>
  <si>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</si>
  <si>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</si>
  <si>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</si>
  <si>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</si>
  <si>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</si>
  <si>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</si>
  <si>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</si>
  <si>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</si>
  <si>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</si>
  <si>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</si>
  <si>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</si>
  <si>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</si>
  <si>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</si>
  <si>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</si>
  <si>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</si>
  <si>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</si>
  <si>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</si>
  <si>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</si>
  <si>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</si>
  <si>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</si>
  <si>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</si>
  <si>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</si>
  <si>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</si>
  <si>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</si>
  <si>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</si>
  <si>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</si>
  <si>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</si>
  <si>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</si>
  <si>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</si>
  <si>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</si>
  <si>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</si>
  <si>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</si>
  <si>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</si>
  <si>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</si>
  <si>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</si>
  <si>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</si>
  <si>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</si>
  <si>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</si>
  <si>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</si>
  <si>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</si>
  <si>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</si>
  <si>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</si>
  <si>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</si>
  <si>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</si>
  <si>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</si>
  <si>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</si>
  <si>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</si>
  <si>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</si>
  <si>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</si>
  <si>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</si>
  <si>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</si>
  <si>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</si>
  <si>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</si>
  <si>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</si>
  <si>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</si>
  <si>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</si>
  <si>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</si>
  <si>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</si>
  <si>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</si>
  <si>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</si>
  <si>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</si>
  <si>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</si>
  <si>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</si>
  <si>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</si>
  <si>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</si>
  <si>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</si>
  <si>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</si>
  <si>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</si>
  <si>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</si>
  <si>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</si>
  <si>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</si>
  <si>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</si>
  <si>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</si>
  <si>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</si>
  <si>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</si>
  <si>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</si>
  <si>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</si>
  <si>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</si>
  <si>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</si>
  <si>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</si>
  <si>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</si>
  <si>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</si>
  <si>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</si>
  <si>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</si>
  <si>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</si>
  <si>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</si>
  <si>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</si>
  <si>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</si>
  <si>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</si>
  <si>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</si>
  <si>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</si>
  <si>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</si>
  <si>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</si>
  <si>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</si>
  <si>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</si>
  <si>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</si>
  <si>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</si>
  <si>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</si>
  <si>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</si>
  <si>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</si>
  <si>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</si>
  <si>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</si>
  <si>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</si>
  <si>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</si>
  <si>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</si>
  <si>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</si>
  <si>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</si>
  <si>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</si>
  <si>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</si>
  <si>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</si>
  <si>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</si>
  <si>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</si>
  <si>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</si>
  <si>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</si>
  <si>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</si>
  <si>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</si>
  <si>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</si>
  <si>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</si>
  <si>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</si>
  <si>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</si>
  <si>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</si>
  <si>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</si>
  <si>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</si>
  <si>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</si>
  <si>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</si>
  <si>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</si>
  <si>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</si>
  <si>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</si>
  <si>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</si>
  <si>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</si>
  <si>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</si>
  <si>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</si>
  <si>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</si>
  <si>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</si>
  <si>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</si>
  <si>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</si>
  <si>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</si>
  <si>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</si>
  <si>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</si>
  <si>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</si>
  <si>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</si>
  <si>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</si>
  <si>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</si>
  <si>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</si>
  <si>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</si>
  <si>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</si>
  <si>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</si>
  <si>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</si>
  <si>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</si>
  <si>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</si>
  <si>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</si>
  <si>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</si>
  <si>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</si>
  <si>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</si>
  <si>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</si>
  <si>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</si>
  <si>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</si>
  <si>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</si>
  <si>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</si>
  <si>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</si>
  <si>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</si>
  <si>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</si>
  <si>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</si>
  <si>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</si>
  <si>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</si>
  <si>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</si>
  <si>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</si>
  <si>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</si>
  <si>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</si>
  <si>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</si>
  <si>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</si>
  <si>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</si>
  <si>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</si>
  <si>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</si>
  <si>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</si>
  <si>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</si>
  <si>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</si>
  <si>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</si>
  <si>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</si>
  <si>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</si>
  <si>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</si>
  <si>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</si>
  <si>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</si>
  <si>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</si>
  <si>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</si>
  <si>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</si>
  <si>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</si>
  <si>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</si>
  <si>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</si>
  <si>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</si>
  <si>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</si>
  <si>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</si>
  <si>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</si>
  <si>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</si>
  <si>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</si>
  <si>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</si>
  <si>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</si>
  <si>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</si>
  <si>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</si>
  <si>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</si>
  <si>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</si>
  <si>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</si>
  <si>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</si>
  <si>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</si>
  <si>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</si>
  <si>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</si>
  <si>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</si>
  <si>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</si>
  <si>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</si>
  <si>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</si>
  <si>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</si>
  <si>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</si>
  <si>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</si>
  <si>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</si>
  <si>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</si>
  <si>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</si>
  <si>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</si>
  <si>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</si>
  <si>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</si>
  <si>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</si>
  <si>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</si>
  <si>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</si>
  <si>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</si>
  <si>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</si>
  <si>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</si>
  <si>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</si>
  <si>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</si>
  <si>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</si>
  <si>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</si>
  <si>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</si>
  <si>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</si>
  <si>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</si>
  <si>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</si>
  <si>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</si>
  <si>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</si>
  <si>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</si>
  <si>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</si>
  <si>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</si>
  <si>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</si>
  <si>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</si>
  <si>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</si>
  <si>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</si>
  <si>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</si>
  <si>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</si>
  <si>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</si>
  <si>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</si>
  <si>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</si>
  <si>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</si>
  <si>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</si>
  <si>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</si>
  <si>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</si>
  <si>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</si>
  <si>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</si>
  <si>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</si>
  <si>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</si>
  <si>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</si>
  <si>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</si>
  <si>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</si>
  <si>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</si>
  <si>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</si>
  <si>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</si>
  <si>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</si>
  <si>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</si>
  <si>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</si>
  <si>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</si>
  <si>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</si>
  <si>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</si>
  <si>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</si>
  <si>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</si>
  <si>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</si>
  <si>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</si>
  <si>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</si>
  <si>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</si>
  <si>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</si>
  <si>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</si>
  <si>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</si>
  <si>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</si>
  <si>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</si>
  <si>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</si>
  <si>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</si>
  <si>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</si>
  <si>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</si>
  <si>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</si>
  <si>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</si>
  <si>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</si>
  <si>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</si>
  <si>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</si>
  <si>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</si>
  <si>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</si>
  <si>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</si>
  <si>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</si>
  <si>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</si>
  <si>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</si>
  <si>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</si>
  <si>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</si>
  <si>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</si>
  <si>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</si>
  <si>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</si>
  <si>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</si>
  <si>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</si>
  <si>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</si>
  <si>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</si>
  <si>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</si>
  <si>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</si>
  <si>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</si>
  <si>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</si>
  <si>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</si>
  <si>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</si>
  <si>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</si>
  <si>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</si>
  <si>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</si>
  <si>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</si>
  <si>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</si>
  <si>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</si>
  <si>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</si>
  <si>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</si>
  <si>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</si>
  <si>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</si>
  <si>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</si>
  <si>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</si>
  <si>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</si>
  <si>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</si>
  <si>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</si>
  <si>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</si>
  <si>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</si>
  <si>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</si>
  <si>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</si>
  <si>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</si>
  <si>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</si>
  <si>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</si>
  <si>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</si>
  <si>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</si>
  <si>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</si>
  <si>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</si>
  <si>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</si>
  <si>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</si>
  <si>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</si>
  <si>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</si>
  <si>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</si>
  <si>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</si>
  <si>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</si>
  <si>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</si>
  <si>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</si>
  <si>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</si>
  <si>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</si>
  <si>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</si>
  <si>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</si>
  <si>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</si>
  <si>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</si>
  <si>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</si>
  <si>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</si>
  <si>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</si>
  <si>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</si>
  <si>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</si>
  <si>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</si>
  <si>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</si>
  <si>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</si>
  <si>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</si>
  <si>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</si>
  <si>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</si>
  <si>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</si>
  <si>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</si>
  <si>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</si>
  <si>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</si>
  <si>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</si>
  <si>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</si>
  <si>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</si>
  <si>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</si>
  <si>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</si>
  <si>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</si>
  <si>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</si>
  <si>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</si>
  <si>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</si>
  <si>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</si>
  <si>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</si>
  <si>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</si>
  <si>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</si>
  <si>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</si>
  <si>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</si>
  <si>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</si>
  <si>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</si>
  <si>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</si>
  <si>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</si>
  <si>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</si>
  <si>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</si>
  <si>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</si>
  <si>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</si>
  <si>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</si>
  <si>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</si>
  <si>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</si>
  <si>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</si>
  <si>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</si>
  <si>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</si>
  <si>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</si>
  <si>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</si>
  <si>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</si>
  <si>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</si>
  <si>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</si>
  <si>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</si>
  <si>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</si>
  <si>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</si>
  <si>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</si>
  <si>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</si>
  <si>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</si>
  <si>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</si>
  <si>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</si>
  <si>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</si>
  <si>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</si>
  <si>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</si>
  <si>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</si>
  <si>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</si>
  <si>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</si>
  <si>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</si>
  <si>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</si>
  <si>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</si>
  <si>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</si>
  <si>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</si>
  <si>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</si>
  <si>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</si>
  <si>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</si>
  <si>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</si>
  <si>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</si>
  <si>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</si>
  <si>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</si>
  <si>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</si>
  <si>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</si>
  <si>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</si>
  <si>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</si>
  <si>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</si>
  <si>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</si>
  <si>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</si>
  <si>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</si>
  <si>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</si>
  <si>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</si>
  <si>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</si>
  <si>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</si>
  <si>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</si>
  <si>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</si>
  <si>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</si>
  <si>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</si>
  <si>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</si>
  <si>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</si>
  <si>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</si>
  <si>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</si>
  <si>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</si>
  <si>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</si>
  <si>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</si>
  <si>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</si>
  <si>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</si>
  <si>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</si>
  <si>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</si>
  <si>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</si>
  <si>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</si>
  <si>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</si>
  <si>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</si>
  <si>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</si>
  <si>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</si>
  <si>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</si>
  <si>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</si>
  <si>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</si>
  <si>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</si>
  <si>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</si>
  <si>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</si>
  <si>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</si>
  <si>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</si>
  <si>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</si>
  <si>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</si>
  <si>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</si>
  <si>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</si>
  <si>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</si>
  <si>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</si>
  <si>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</si>
  <si>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</si>
  <si>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</si>
  <si>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</si>
  <si>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</si>
  <si>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</si>
  <si>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</si>
  <si>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</si>
  <si>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</si>
  <si>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</si>
  <si>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</si>
  <si>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</si>
  <si>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</si>
  <si>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</si>
  <si>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</si>
  <si>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</si>
  <si>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</si>
  <si>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</si>
  <si>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</si>
  <si>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</si>
  <si>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</si>
  <si>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</si>
  <si>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</si>
  <si>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</si>
  <si>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</si>
  <si>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</si>
  <si>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</si>
  <si>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</si>
  <si>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</si>
  <si>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</si>
  <si>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</si>
  <si>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</si>
  <si>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</si>
  <si>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</si>
  <si>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</si>
  <si>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</si>
  <si>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</si>
  <si>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</si>
  <si>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</si>
  <si>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</si>
  <si>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</si>
  <si>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</si>
  <si>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</si>
  <si>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</si>
  <si>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</si>
  <si>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</si>
  <si>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</si>
  <si>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</si>
  <si>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</si>
  <si>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</si>
  <si>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</si>
  <si>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</si>
  <si>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</si>
  <si>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</si>
  <si>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</si>
  <si>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</si>
  <si>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</si>
  <si>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</si>
  <si>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</si>
  <si>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</si>
  <si>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</si>
  <si>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</si>
  <si>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</si>
  <si>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</si>
  <si>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</si>
  <si>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</si>
  <si>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</si>
  <si>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</si>
  <si>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</si>
  <si>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</si>
  <si>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</si>
  <si>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</si>
  <si>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</si>
  <si>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</si>
  <si>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</si>
  <si>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</si>
  <si>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</si>
  <si>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</si>
  <si>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</si>
  <si>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</si>
  <si>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</si>
  <si>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</si>
  <si>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</si>
  <si>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</si>
  <si>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</si>
  <si>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</si>
  <si>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</si>
  <si>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</si>
  <si>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</si>
  <si>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</si>
  <si>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</si>
  <si>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</si>
  <si>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</si>
  <si>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</si>
  <si>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</si>
  <si>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</si>
  <si>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</si>
  <si>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</si>
  <si>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</si>
  <si>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</si>
  <si>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</si>
  <si>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</si>
  <si>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</si>
  <si>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</si>
  <si>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</si>
  <si>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</si>
  <si>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</si>
  <si>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</si>
  <si>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</si>
  <si>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</si>
  <si>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</si>
  <si>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</si>
  <si>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</si>
  <si>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</si>
  <si>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</si>
  <si>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</si>
  <si>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</si>
  <si>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</si>
  <si>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</si>
  <si>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</si>
  <si>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</si>
  <si>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</si>
  <si>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</si>
  <si>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</si>
  <si>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</si>
  <si>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</si>
  <si>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</si>
  <si>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</si>
  <si>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</si>
  <si>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</si>
  <si>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</si>
  <si>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</si>
  <si>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</si>
  <si>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</si>
  <si>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</si>
  <si>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</si>
  <si>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</si>
  <si>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</si>
  <si>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</si>
  <si>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</si>
  <si>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</si>
  <si>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</si>
  <si>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</si>
  <si>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</si>
  <si>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</si>
  <si>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</si>
  <si>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</si>
  <si>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</si>
  <si>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</si>
  <si>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</si>
  <si>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</si>
  <si>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</si>
  <si>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</si>
  <si>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</si>
  <si>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</si>
  <si>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</si>
  <si>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</si>
  <si>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</si>
  <si>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</si>
  <si>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</si>
  <si>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</si>
  <si>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</si>
  <si>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</si>
  <si>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</si>
  <si>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</si>
  <si>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</si>
  <si>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</si>
  <si>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</si>
  <si>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</si>
  <si>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</si>
  <si>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</si>
  <si>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</si>
  <si>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</si>
  <si>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</si>
  <si>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</si>
  <si>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</si>
  <si>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</si>
  <si>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</si>
  <si>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</si>
  <si>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</si>
  <si>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</si>
  <si>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</si>
  <si>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</si>
  <si>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</si>
  <si>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</si>
  <si>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</si>
  <si>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</si>
  <si>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</si>
  <si>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</si>
  <si>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</si>
  <si>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</si>
  <si>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</si>
  <si>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</si>
  <si>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</si>
  <si>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</si>
  <si>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</si>
  <si>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</si>
  <si>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</si>
  <si>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</si>
  <si>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</si>
  <si>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</si>
  <si>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</si>
  <si>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</si>
  <si>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</si>
  <si>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</si>
  <si>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</si>
  <si>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</si>
  <si>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</si>
  <si>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</si>
  <si>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</si>
  <si>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</si>
  <si>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</si>
  <si>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</si>
  <si>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</si>
  <si>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</si>
  <si>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</si>
  <si>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</si>
  <si>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</si>
  <si>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</si>
  <si>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</si>
  <si>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</si>
  <si>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</si>
  <si>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</si>
  <si>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</si>
  <si>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</si>
  <si>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</si>
  <si>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</si>
  <si>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</si>
  <si>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</si>
  <si>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</si>
  <si>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</si>
  <si>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</si>
  <si>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</si>
  <si>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</si>
  <si>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</si>
  <si>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</si>
  <si>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</si>
  <si>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</si>
  <si>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</si>
  <si>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</si>
  <si>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</si>
  <si>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</si>
  <si>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</si>
  <si>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</si>
  <si>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</si>
  <si>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</si>
  <si>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</si>
  <si>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</si>
  <si>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</si>
  <si>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</si>
  <si>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</si>
  <si>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</si>
  <si>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</si>
  <si>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</si>
  <si>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</si>
  <si>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</si>
  <si>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</si>
  <si>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</si>
  <si>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</si>
  <si>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</si>
  <si>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</si>
  <si>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</si>
  <si>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</si>
  <si>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</si>
  <si>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</si>
  <si>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</si>
  <si>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</si>
  <si>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</si>
  <si>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</si>
  <si>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</si>
  <si>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</si>
  <si>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</si>
  <si>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</si>
  <si>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</si>
  <si>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</si>
  <si>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</si>
  <si>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</si>
  <si>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</si>
  <si>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</si>
  <si>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</si>
  <si>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</si>
  <si>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</si>
  <si>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</si>
  <si>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</si>
  <si>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</si>
  <si>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</si>
  <si>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</si>
  <si>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</si>
  <si>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</si>
  <si>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</si>
  <si>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</si>
  <si>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</si>
  <si>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</si>
  <si>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</si>
  <si>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</si>
  <si>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</si>
  <si>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</si>
  <si>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</si>
  <si>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</si>
  <si>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</si>
  <si>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</si>
  <si>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</si>
  <si>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</si>
  <si>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</si>
  <si>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</si>
  <si>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</si>
  <si>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</si>
  <si>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</si>
  <si>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</si>
  <si>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</si>
  <si>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</si>
  <si>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</si>
  <si>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</si>
  <si>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</si>
  <si>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</si>
  <si>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</si>
  <si>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</si>
  <si>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</si>
  <si>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</si>
  <si>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</si>
  <si>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</si>
  <si>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</si>
  <si>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</si>
  <si>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</si>
  <si>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</si>
  <si>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</si>
  <si>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</si>
  <si>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</si>
  <si>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</si>
  <si>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</si>
  <si>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</si>
  <si>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</si>
  <si>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</si>
  <si>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</si>
  <si>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</si>
  <si>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</si>
  <si>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</si>
  <si>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</si>
  <si>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</si>
  <si>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</si>
  <si>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</si>
  <si>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</si>
  <si>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</si>
  <si>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</si>
  <si>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</si>
  <si>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</si>
  <si>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</si>
  <si>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</si>
  <si>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</si>
  <si>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</si>
  <si>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</si>
  <si>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</si>
  <si>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</si>
  <si>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</si>
  <si>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</si>
  <si>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</si>
  <si>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</si>
  <si>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</si>
  <si>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</si>
  <si>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</si>
  <si>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</si>
  <si>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</si>
  <si>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</si>
  <si>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</si>
  <si>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</si>
  <si>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</si>
  <si>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</si>
  <si>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</si>
  <si>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</si>
  <si>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</si>
  <si>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</si>
  <si>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</si>
  <si>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</si>
  <si>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</si>
  <si>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</si>
  <si>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</si>
  <si>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</si>
  <si>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</si>
  <si>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</si>
  <si>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</si>
  <si>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</si>
  <si>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</si>
  <si>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</si>
  <si>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</si>
  <si>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</si>
  <si>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</si>
  <si>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</si>
  <si>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</si>
  <si>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</si>
  <si>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</si>
  <si>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</si>
  <si>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</si>
  <si>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</si>
  <si>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</si>
  <si>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</si>
  <si>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</si>
  <si>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</si>
  <si>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</si>
  <si>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</si>
  <si>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</si>
  <si>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</si>
  <si>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</si>
  <si>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</si>
  <si>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</si>
  <si>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</si>
  <si>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</si>
  <si>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</si>
  <si>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</si>
  <si>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</si>
  <si>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</si>
  <si>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</si>
  <si>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</si>
  <si>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</si>
  <si>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</si>
  <si>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</si>
  <si>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</si>
  <si>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</si>
  <si>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</si>
  <si>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</si>
  <si>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</si>
  <si>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</si>
  <si>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</si>
  <si>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</si>
  <si>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</si>
  <si>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</si>
  <si>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</si>
  <si>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</si>
  <si>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</si>
  <si>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</si>
  <si>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</si>
  <si>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</si>
  <si>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</si>
  <si>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</si>
  <si>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</si>
  <si>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</si>
  <si>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</si>
  <si>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</si>
  <si>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</si>
  <si>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</si>
  <si>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</si>
  <si>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</si>
  <si>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</si>
  <si>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</si>
  <si>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</si>
  <si>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</si>
  <si>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</si>
  <si>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</si>
  <si>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</si>
  <si>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</si>
  <si>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</si>
  <si>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</si>
  <si>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</si>
  <si>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</si>
  <si>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</si>
  <si>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</si>
  <si>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</si>
  <si>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</si>
  <si>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</si>
  <si>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</si>
  <si>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</si>
  <si>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</si>
  <si>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</si>
  <si>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</si>
  <si>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</si>
  <si>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</si>
  <si>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</si>
  <si>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</si>
  <si>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</si>
  <si>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</si>
  <si>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</si>
  <si>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</si>
  <si>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</si>
  <si>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</si>
  <si>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</si>
  <si>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</si>
  <si>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</si>
  <si>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</si>
  <si>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</si>
  <si>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</si>
  <si>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</si>
  <si>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</si>
  <si>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</si>
  <si>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</si>
  <si>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</si>
  <si>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</si>
  <si>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</si>
  <si>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</si>
  <si>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</si>
  <si>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</si>
  <si>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</si>
  <si>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</si>
  <si>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</si>
  <si>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</si>
  <si>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</si>
  <si>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</si>
  <si>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</si>
  <si>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</si>
  <si>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</si>
  <si>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</si>
  <si>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</si>
  <si>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</si>
  <si>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</si>
  <si>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</si>
  <si>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</si>
  <si>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</si>
  <si>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</si>
  <si>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</si>
  <si>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</si>
  <si>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</si>
  <si>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</si>
  <si>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</si>
  <si>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</si>
  <si>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</si>
  <si>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</si>
  <si>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</si>
  <si>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</si>
  <si>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</si>
  <si>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</si>
  <si>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</si>
  <si>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</si>
  <si>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</si>
  <si>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</si>
  <si>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</si>
  <si>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</si>
  <si>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</si>
  <si>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</si>
  <si>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</si>
  <si>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</si>
  <si>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</si>
  <si>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</si>
  <si>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</si>
  <si>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</si>
  <si>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</si>
  <si>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</si>
  <si>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</si>
  <si>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</si>
  <si>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</si>
  <si>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</si>
  <si>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</si>
  <si>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</si>
  <si>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</si>
  <si>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</si>
  <si>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</si>
  <si>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</si>
  <si>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</si>
  <si>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</si>
  <si>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</si>
  <si>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</si>
  <si>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</si>
  <si>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</si>
  <si>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</si>
  <si>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</si>
  <si>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</si>
  <si>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</si>
  <si>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</si>
  <si>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</si>
  <si>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</si>
  <si>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</si>
  <si>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</si>
  <si>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</si>
  <si>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</si>
  <si>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</si>
  <si>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</si>
  <si>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</si>
  <si>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</si>
  <si>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</si>
  <si>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</si>
  <si>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</si>
  <si>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</si>
  <si>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</si>
  <si>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</si>
  <si>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</si>
  <si>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</si>
  <si>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</si>
  <si>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</si>
  <si>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</si>
  <si>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</si>
  <si>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</si>
  <si>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</si>
  <si>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</si>
  <si>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</si>
  <si>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</si>
  <si>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</si>
  <si>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</si>
  <si>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</si>
  <si>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</si>
  <si>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</si>
  <si>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</si>
  <si>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</si>
  <si>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</si>
  <si>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</si>
  <si>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</si>
  <si>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</si>
  <si>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</si>
  <si>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</si>
  <si>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</si>
  <si>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</si>
  <si>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</si>
  <si>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</si>
  <si>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</si>
  <si>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</si>
  <si>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</si>
  <si>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</si>
  <si>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</si>
  <si>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</si>
  <si>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</si>
  <si>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</si>
  <si>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</si>
  <si>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</si>
  <si>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</si>
  <si>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</si>
  <si>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</si>
  <si>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</si>
  <si>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</si>
  <si>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</si>
  <si>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</si>
  <si>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</si>
  <si>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</si>
  <si>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</si>
  <si>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</si>
  <si>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</si>
  <si>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</si>
  <si>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</si>
  <si>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</si>
  <si>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</si>
  <si>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</si>
  <si>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</si>
  <si>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</si>
  <si>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</si>
  <si>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</si>
  <si>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</si>
  <si>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</si>
  <si>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</si>
  <si>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</si>
  <si>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</si>
  <si>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</si>
  <si>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</si>
  <si>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</si>
  <si>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</si>
  <si>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</si>
  <si>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</si>
  <si>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</si>
  <si>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</si>
  <si>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</si>
  <si>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</si>
  <si>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</si>
  <si>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</si>
  <si>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</si>
  <si>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</si>
  <si>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</si>
  <si>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</si>
  <si>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</si>
  <si>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</si>
  <si>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</si>
  <si>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</si>
  <si>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</si>
  <si>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</si>
  <si>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</si>
  <si>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</si>
  <si>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</si>
  <si>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</si>
  <si>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</si>
  <si>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</si>
  <si>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</si>
  <si>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</si>
  <si>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</si>
  <si>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</si>
  <si>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</si>
  <si>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</si>
  <si>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</si>
  <si>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</si>
  <si>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</si>
  <si>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</si>
  <si>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</si>
  <si>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</si>
  <si>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</si>
  <si>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</si>
  <si>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</si>
  <si>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</si>
  <si>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</si>
  <si>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</si>
  <si>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</si>
  <si>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</si>
  <si>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</si>
  <si>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</si>
  <si>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</si>
  <si>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</si>
  <si>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</si>
  <si>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</si>
  <si>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</si>
  <si>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</si>
  <si>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</si>
  <si>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</si>
  <si>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</si>
  <si>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</si>
  <si>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</si>
  <si>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</si>
  <si>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</si>
  <si>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</si>
  <si>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</si>
  <si>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</si>
  <si>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</si>
  <si>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</si>
  <si>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</si>
  <si>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</si>
  <si>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</si>
  <si>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</si>
  <si>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</si>
  <si>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</si>
  <si>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</si>
  <si>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</si>
  <si>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</si>
  <si>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</si>
  <si>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</si>
  <si>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</si>
  <si>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</si>
  <si>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</si>
  <si>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</si>
  <si>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</si>
  <si>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</si>
  <si>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</si>
  <si>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</si>
  <si>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</si>
  <si>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</si>
  <si>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</si>
  <si>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</si>
  <si>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</si>
  <si>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</si>
  <si>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</si>
  <si>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</si>
  <si>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</si>
  <si>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</si>
  <si>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</si>
  <si>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</si>
  <si>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</si>
  <si>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</si>
  <si>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</si>
  <si>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</si>
  <si>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</si>
  <si>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</si>
  <si>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</si>
  <si>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</si>
  <si>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</si>
  <si>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</si>
  <si>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</si>
  <si>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</si>
  <si>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</si>
  <si>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</si>
  <si>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</si>
  <si>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</si>
  <si>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</si>
  <si>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</si>
  <si>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</si>
  <si>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</si>
  <si>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</si>
  <si>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</si>
  <si>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</si>
  <si>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</si>
  <si>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</si>
  <si>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</si>
  <si>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</si>
  <si>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</si>
  <si>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</si>
  <si>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</si>
  <si>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</si>
  <si>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</si>
  <si>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</si>
  <si>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</si>
  <si>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</si>
  <si>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</si>
  <si>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</si>
  <si>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</si>
  <si>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</si>
  <si>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</si>
  <si>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</si>
  <si>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</si>
  <si>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</si>
  <si>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</si>
  <si>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</si>
  <si>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</si>
  <si>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</si>
  <si>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</si>
  <si>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</si>
  <si>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</si>
  <si>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</si>
  <si>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</si>
  <si>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</si>
  <si>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</si>
  <si>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</si>
  <si>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</si>
  <si>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</si>
  <si>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</si>
  <si>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</si>
  <si>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</si>
  <si>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</si>
  <si>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</si>
  <si>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</si>
  <si>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</si>
  <si>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</si>
  <si>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</si>
  <si>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</si>
  <si>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</si>
  <si>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</si>
  <si>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</si>
  <si>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</si>
  <si>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</si>
  <si>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</si>
  <si>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</si>
  <si>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</si>
  <si>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</si>
  <si>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</si>
  <si>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</si>
  <si>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</si>
  <si>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</si>
  <si>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</si>
  <si>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</si>
  <si>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</si>
  <si>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</si>
  <si>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</si>
  <si>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</si>
  <si>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</si>
  <si>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</si>
  <si>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</si>
  <si>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</si>
  <si>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</si>
  <si>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</si>
  <si>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</si>
  <si>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</si>
  <si>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</si>
  <si>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</si>
  <si>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</si>
  <si>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</si>
  <si>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</si>
  <si>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</si>
  <si>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</si>
  <si>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</si>
  <si>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</si>
  <si>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</si>
  <si>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</si>
  <si>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</si>
  <si>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</si>
  <si>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</si>
  <si>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</si>
  <si>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</si>
  <si>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</si>
  <si>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</si>
  <si>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</si>
  <si>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</si>
  <si>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</si>
  <si>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</si>
  <si>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</si>
  <si>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</si>
  <si>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</si>
  <si>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</si>
  <si>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</si>
  <si>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</si>
  <si>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</si>
  <si>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</si>
  <si>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</si>
  <si>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</si>
  <si>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</si>
  <si>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</si>
  <si>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</si>
  <si>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</si>
  <si>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</si>
  <si>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</si>
  <si>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</si>
  <si>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</si>
  <si>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</si>
  <si>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</si>
  <si>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</si>
  <si>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</si>
  <si>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</si>
  <si>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</si>
  <si>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</si>
  <si>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</si>
  <si>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</si>
  <si>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</si>
  <si>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</si>
  <si>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</si>
  <si>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</si>
  <si>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</si>
  <si>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</si>
  <si>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</si>
  <si>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</si>
  <si>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</si>
  <si>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</si>
  <si>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</si>
  <si>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</si>
  <si>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</si>
  <si>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</si>
  <si>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</si>
  <si>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</si>
  <si>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</si>
  <si>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</si>
  <si>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</si>
  <si>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</si>
  <si>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</si>
  <si>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</si>
  <si>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</si>
  <si>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</si>
  <si>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</si>
  <si>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</si>
  <si>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</si>
  <si>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</si>
  <si>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</si>
  <si>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</si>
  <si>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</si>
  <si>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</si>
  <si>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</si>
  <si>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</si>
  <si>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</si>
  <si>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</si>
  <si>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</si>
  <si>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</si>
  <si>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</si>
  <si>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</si>
  <si>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</si>
  <si>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</si>
  <si>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</si>
  <si>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</si>
  <si>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</si>
  <si>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</si>
  <si>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</si>
  <si>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</si>
  <si>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</si>
  <si>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</si>
  <si>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</si>
  <si>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</si>
  <si>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</si>
  <si>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</si>
  <si>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</si>
  <si>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</si>
  <si>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</si>
  <si>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</si>
  <si>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</si>
  <si>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</si>
  <si>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</si>
  <si>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</si>
  <si>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</si>
  <si>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</si>
  <si>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</si>
  <si>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</si>
  <si>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</si>
  <si>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</si>
  <si>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</si>
  <si>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</si>
  <si>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</si>
  <si>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</si>
  <si>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</si>
  <si>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</si>
  <si>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</si>
  <si>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</si>
  <si>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</si>
  <si>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</si>
  <si>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</si>
  <si>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</si>
  <si>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</si>
  <si>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</si>
  <si>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</si>
  <si>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</si>
  <si>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</si>
  <si>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</si>
  <si>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</si>
  <si>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</si>
  <si>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</si>
  <si>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</si>
  <si>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</si>
  <si>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</si>
  <si>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</si>
  <si>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</si>
  <si>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</si>
  <si>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</si>
  <si>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</si>
  <si>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</si>
  <si>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</si>
  <si>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</si>
  <si>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</si>
  <si>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</si>
  <si>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</si>
  <si>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</si>
  <si>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</si>
  <si>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</si>
  <si>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</si>
  <si>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</si>
  <si>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</si>
  <si>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</si>
  <si>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</si>
  <si>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</si>
  <si>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</si>
  <si>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</si>
  <si>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</si>
  <si>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</si>
  <si>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</si>
  <si>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</si>
  <si>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</si>
  <si>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</si>
  <si>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</si>
  <si>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</si>
  <si>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</si>
  <si>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</si>
  <si>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</si>
  <si>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</si>
  <si>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</si>
  <si>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</si>
  <si>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</si>
  <si>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</si>
  <si>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</si>
  <si>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</si>
  <si>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</si>
  <si>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</si>
  <si>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</si>
  <si>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</si>
  <si>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</si>
  <si>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</si>
  <si>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</si>
  <si>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</si>
  <si>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</si>
  <si>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</si>
  <si>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</si>
  <si>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</si>
  <si>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</si>
  <si>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</si>
  <si>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</si>
  <si>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</si>
  <si>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</si>
  <si>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</si>
  <si>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</si>
  <si>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</si>
  <si>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</si>
  <si>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</si>
  <si>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</si>
  <si>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</si>
  <si>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</si>
  <si>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</si>
  <si>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</si>
  <si>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</si>
  <si>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</si>
  <si>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</si>
  <si>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</si>
  <si>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</si>
  <si>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</si>
  <si>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</si>
  <si>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</si>
  <si>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</si>
  <si>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</si>
  <si>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</si>
  <si>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</si>
  <si>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</si>
  <si>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</si>
  <si>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</si>
  <si>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</si>
  <si>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</si>
  <si>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</si>
  <si>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</si>
  <si>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</si>
  <si>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</si>
  <si>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</si>
  <si>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</si>
  <si>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</si>
  <si>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</si>
  <si>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</si>
  <si>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</si>
  <si>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</si>
  <si>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</si>
  <si>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</si>
  <si>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</si>
  <si>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</si>
  <si>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</si>
  <si>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</si>
  <si>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</si>
  <si>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</si>
  <si>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</si>
  <si>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</si>
  <si>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</si>
  <si>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</si>
  <si>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</si>
  <si>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</si>
  <si>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</si>
  <si>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</si>
  <si>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</si>
  <si>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</si>
  <si>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</si>
  <si>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</si>
  <si>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</si>
  <si>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</si>
  <si>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</si>
  <si>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</si>
  <si>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</si>
  <si>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</si>
  <si>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</si>
  <si>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</si>
  <si>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</si>
  <si>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</si>
  <si>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</si>
  <si>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</si>
  <si>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</si>
  <si>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</si>
  <si>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</si>
  <si>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</si>
  <si>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</si>
  <si>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</si>
  <si>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</si>
  <si>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</si>
  <si>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</si>
  <si>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</si>
  <si>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</si>
  <si>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</si>
  <si>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</si>
  <si>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</si>
  <si>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</si>
  <si>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</si>
  <si>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</si>
  <si>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</si>
  <si>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</si>
  <si>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</si>
  <si>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</si>
  <si>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</si>
  <si>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</si>
  <si>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</si>
  <si>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</si>
  <si>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</si>
  <si>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</si>
  <si>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</si>
  <si>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</si>
  <si>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</si>
  <si>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</si>
  <si>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</si>
  <si>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</si>
  <si>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</si>
  <si>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</si>
  <si>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</si>
  <si>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</si>
  <si>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</si>
  <si>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</si>
  <si>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</si>
  <si>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</si>
  <si>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</si>
  <si>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</si>
  <si>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</si>
  <si>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</si>
  <si>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</si>
  <si>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</si>
  <si>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</si>
  <si>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</si>
  <si>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</si>
  <si>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</si>
  <si>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</si>
  <si>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</si>
  <si>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</si>
  <si>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</si>
  <si>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</si>
  <si>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</si>
  <si>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</si>
  <si>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</si>
  <si>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</si>
  <si>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</si>
  <si>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</si>
  <si>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</si>
  <si>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</si>
  <si>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</si>
  <si>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</si>
  <si>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</si>
  <si>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</si>
  <si>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</si>
  <si>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</si>
  <si>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</si>
  <si>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</si>
  <si>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</si>
  <si>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</si>
  <si>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</si>
  <si>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</si>
  <si>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</si>
  <si>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</si>
  <si>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</si>
  <si>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</si>
  <si>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</si>
  <si>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</si>
  <si>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</si>
  <si>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</si>
  <si>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</si>
  <si>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</si>
  <si>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</si>
  <si>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</si>
  <si>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</si>
  <si>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</si>
  <si>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</si>
  <si>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</si>
  <si>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</si>
  <si>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</si>
  <si>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</si>
  <si>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</si>
  <si>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</si>
  <si>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</si>
  <si>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</si>
  <si>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</si>
  <si>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</si>
  <si>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</si>
  <si>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</si>
  <si>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</si>
  <si>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</si>
  <si>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</si>
  <si>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</si>
  <si>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</si>
  <si>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</si>
  <si>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</si>
  <si>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</si>
  <si>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</si>
  <si>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</si>
  <si>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</si>
  <si>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</si>
  <si>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</si>
  <si>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</si>
  <si>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</si>
  <si>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</si>
  <si>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</si>
  <si>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</si>
  <si>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</si>
  <si>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</si>
  <si>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</si>
  <si>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</si>
  <si>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</si>
  <si>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</si>
  <si>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</si>
  <si>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</si>
  <si>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</si>
  <si>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</si>
  <si>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</si>
  <si>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</si>
  <si>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</si>
  <si>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</si>
  <si>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</si>
  <si>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</si>
  <si>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</si>
  <si>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</si>
  <si>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</si>
  <si>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</si>
  <si>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</si>
  <si>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</si>
  <si>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</si>
  <si>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</si>
  <si>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</si>
  <si>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</si>
  <si>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</si>
  <si>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</si>
  <si>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</si>
  <si>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</si>
  <si>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</si>
  <si>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</si>
  <si>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</si>
  <si>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</si>
  <si>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</si>
  <si>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</si>
  <si>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</si>
  <si>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</si>
  <si>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</si>
  <si>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</si>
  <si>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</si>
  <si>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</si>
  <si>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</si>
  <si>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</si>
  <si>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</si>
  <si>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</si>
  <si>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</si>
  <si>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</si>
  <si>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</si>
  <si>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</si>
  <si>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</si>
  <si>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</si>
  <si>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</si>
  <si>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</si>
  <si>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</si>
  <si>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</si>
  <si>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</si>
  <si>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</si>
  <si>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</si>
  <si>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</si>
  <si>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</si>
  <si>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</si>
  <si>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</si>
  <si>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</si>
  <si>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</si>
  <si>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</si>
  <si>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</si>
  <si>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</si>
  <si>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</si>
  <si>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</si>
  <si>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</si>
  <si>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</si>
  <si>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</si>
  <si>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</si>
  <si>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</si>
  <si>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</si>
  <si>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</si>
  <si>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</si>
  <si>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</si>
  <si>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</si>
  <si>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</si>
  <si>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</si>
  <si>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</si>
  <si>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</si>
  <si>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</si>
  <si>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</si>
  <si>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</si>
  <si>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</si>
  <si>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</si>
  <si>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</si>
  <si>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</si>
  <si>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</si>
  <si>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</si>
  <si>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</si>
  <si>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</si>
  <si>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</si>
  <si>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</si>
  <si>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</si>
  <si>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</si>
  <si>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</si>
  <si>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</si>
  <si>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</si>
  <si>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</si>
  <si>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</si>
  <si>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</si>
  <si>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</si>
  <si>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</si>
  <si>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</si>
  <si>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</si>
  <si>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</si>
  <si>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</si>
  <si>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</si>
  <si>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</si>
  <si>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</si>
  <si>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</si>
  <si>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</si>
  <si>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</si>
  <si>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</si>
  <si>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</si>
  <si>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</si>
  <si>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</si>
  <si>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</si>
  <si>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</si>
  <si>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</si>
  <si>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</si>
  <si>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</si>
  <si>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</si>
  <si>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</si>
  <si>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</si>
  <si>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</si>
  <si>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</si>
  <si>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</si>
  <si>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</si>
  <si>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</si>
  <si>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</si>
  <si>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</si>
  <si>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</si>
  <si>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</si>
  <si>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</si>
  <si>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</si>
  <si>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</si>
  <si>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</si>
  <si>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</si>
  <si>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</si>
  <si>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</si>
  <si>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</si>
  <si>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</si>
  <si>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</si>
  <si>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</si>
  <si>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</si>
  <si>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</si>
  <si>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</si>
  <si>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</si>
  <si>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</si>
  <si>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</si>
  <si>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</si>
  <si>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</si>
  <si>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</si>
  <si>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</si>
  <si>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</si>
  <si>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</si>
  <si>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</si>
  <si>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</si>
  <si>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</si>
  <si>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</si>
  <si>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</si>
  <si>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</si>
  <si>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</si>
  <si>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</si>
  <si>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</si>
  <si>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</si>
  <si>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</si>
  <si>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</si>
  <si>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</si>
  <si>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</si>
  <si>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</si>
  <si>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</si>
  <si>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</si>
  <si>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</si>
  <si>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</si>
  <si>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</si>
  <si>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</si>
  <si>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</si>
  <si>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</si>
  <si>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</si>
  <si>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</si>
  <si>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</si>
  <si>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</si>
  <si>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</si>
  <si>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</si>
  <si>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</si>
  <si>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</si>
  <si>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</si>
  <si>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</si>
  <si>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</si>
  <si>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</si>
  <si>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</si>
  <si>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</si>
  <si>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</si>
  <si>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</si>
  <si>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</si>
  <si>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</si>
  <si>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</si>
  <si>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</si>
  <si>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</si>
  <si>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</si>
  <si>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</si>
  <si>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</si>
  <si>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</si>
  <si>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</si>
  <si>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</si>
  <si>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</si>
  <si>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</si>
  <si>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</si>
  <si>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</si>
  <si>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</si>
  <si>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</si>
  <si>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</si>
  <si>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</si>
  <si>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</si>
  <si>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</si>
  <si>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</si>
  <si>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</si>
  <si>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</si>
  <si>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</si>
  <si>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</si>
  <si>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</si>
  <si>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</si>
  <si>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</si>
  <si>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</si>
  <si>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</si>
  <si>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</si>
  <si>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</si>
  <si>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</si>
  <si>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</si>
  <si>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</si>
  <si>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</si>
  <si>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</si>
  <si>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</si>
  <si>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</si>
  <si>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</si>
  <si>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</si>
  <si>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</si>
  <si>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</si>
  <si>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</si>
  <si>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</si>
  <si>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</si>
  <si>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</si>
  <si>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</si>
  <si>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</si>
  <si>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</si>
  <si>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</si>
  <si>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</si>
  <si>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</si>
  <si>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</si>
  <si>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</si>
  <si>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</si>
  <si>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</si>
  <si>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</si>
  <si>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</si>
  <si>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</si>
  <si>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</si>
  <si>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</si>
  <si>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</si>
  <si>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</si>
  <si>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</si>
  <si>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</si>
  <si>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</si>
  <si>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</si>
  <si>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</si>
  <si>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</si>
  <si>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</si>
  <si>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</si>
  <si>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</si>
  <si>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</si>
  <si>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</si>
  <si>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</si>
  <si>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</si>
  <si>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</si>
  <si>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</si>
  <si>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</si>
  <si>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</si>
  <si>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</si>
  <si>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</si>
  <si>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</si>
  <si>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</si>
  <si>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</si>
  <si>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</si>
  <si>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</si>
  <si>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</si>
  <si>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</si>
  <si>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</si>
  <si>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</si>
  <si>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</si>
  <si>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</si>
  <si>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</si>
  <si>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</si>
  <si>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</si>
  <si>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</si>
  <si>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</si>
  <si>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</si>
  <si>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</si>
  <si>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</si>
  <si>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</si>
  <si>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</si>
  <si>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</si>
  <si>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</si>
  <si>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</si>
  <si>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</si>
  <si>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</si>
  <si>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</si>
  <si>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</si>
  <si>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</si>
  <si>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</si>
  <si>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</si>
  <si>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</si>
  <si>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</si>
  <si>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</si>
  <si>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</si>
  <si>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</si>
  <si>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</si>
  <si>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</si>
  <si>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</si>
  <si>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</si>
  <si>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</si>
  <si>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</si>
  <si>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</si>
  <si>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</si>
  <si>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</si>
  <si>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</si>
  <si>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</si>
  <si>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</si>
  <si>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</si>
  <si>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</si>
  <si>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</si>
  <si>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</si>
  <si>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</si>
  <si>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</si>
  <si>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</si>
  <si>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</si>
  <si>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</si>
  <si>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</si>
  <si>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</si>
  <si>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</si>
  <si>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</si>
  <si>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</si>
  <si>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</si>
  <si>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</si>
  <si>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</si>
  <si>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</si>
  <si>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</si>
  <si>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</si>
  <si>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</si>
  <si>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</si>
  <si>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</si>
  <si>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</si>
  <si>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</si>
  <si>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</si>
  <si>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</si>
  <si>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</si>
  <si>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</si>
  <si>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</si>
  <si>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</si>
  <si>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</si>
  <si>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</si>
  <si>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</si>
  <si>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</si>
  <si>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</si>
  <si>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</si>
  <si>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</si>
  <si>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</si>
  <si>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</si>
  <si>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</si>
  <si>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</si>
  <si>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</si>
  <si>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</si>
  <si>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</si>
  <si>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</si>
  <si>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</si>
  <si>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</si>
  <si>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</si>
  <si>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</si>
  <si>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</si>
  <si>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</si>
  <si>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</si>
  <si>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</si>
  <si>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</si>
  <si>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</si>
  <si>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</si>
  <si>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</si>
  <si>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</si>
  <si>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</si>
  <si>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</si>
  <si>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</si>
  <si>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</si>
  <si>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</si>
  <si>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</si>
  <si>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</si>
  <si>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</si>
  <si>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</si>
  <si>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</si>
  <si>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</si>
  <si>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</si>
  <si>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</si>
  <si>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</si>
  <si>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</si>
  <si>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</si>
  <si>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</si>
  <si>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</si>
  <si>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</si>
  <si>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</si>
  <si>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</si>
  <si>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</si>
  <si>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</si>
  <si>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</si>
  <si>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</si>
  <si>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</si>
  <si>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</si>
  <si>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</si>
  <si>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</si>
  <si>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</si>
  <si>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</si>
  <si>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</si>
  <si>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</si>
  <si>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</si>
  <si>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</si>
  <si>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</si>
  <si>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</si>
  <si>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</si>
  <si>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</si>
  <si>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</si>
  <si>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</si>
  <si>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</si>
  <si>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</si>
  <si>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</si>
  <si>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</si>
  <si>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</si>
  <si>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</si>
  <si>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</si>
  <si>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</si>
  <si>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</si>
  <si>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</si>
  <si>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</si>
  <si>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</si>
  <si>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</si>
  <si>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</si>
  <si>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</si>
  <si>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</si>
  <si>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</si>
  <si>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</si>
  <si>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</si>
  <si>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</si>
  <si>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</si>
  <si>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</si>
  <si>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</si>
  <si>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</si>
  <si>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</si>
  <si>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</si>
  <si>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</si>
  <si>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</si>
  <si>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</si>
  <si>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</si>
  <si>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</si>
  <si>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</si>
  <si>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</si>
  <si>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</si>
  <si>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</si>
  <si>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</si>
  <si>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</si>
  <si>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</si>
  <si>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</si>
  <si>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</si>
  <si>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</si>
  <si>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</si>
  <si>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</si>
  <si>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</si>
  <si>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</si>
  <si>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</si>
  <si>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</si>
  <si>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</si>
  <si>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</si>
  <si>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</si>
  <si>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</si>
  <si>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</si>
  <si>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</si>
  <si>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</si>
  <si>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</si>
  <si>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</si>
  <si>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</si>
  <si>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</si>
  <si>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</si>
  <si>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</si>
  <si>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</si>
  <si>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</si>
  <si>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</si>
  <si>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</si>
  <si>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</si>
  <si>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</si>
  <si>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</si>
  <si>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</si>
  <si>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</si>
  <si>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</si>
  <si>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</si>
  <si>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</si>
  <si>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</si>
  <si>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</si>
  <si>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</si>
  <si>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</si>
  <si>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</si>
  <si>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</si>
  <si>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</si>
  <si>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</si>
  <si>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</si>
  <si>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</si>
  <si>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</si>
  <si>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</si>
  <si>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</si>
  <si>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</si>
  <si>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</si>
  <si>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</si>
  <si>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</si>
  <si>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</si>
  <si>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</si>
  <si>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</si>
  <si>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</si>
  <si>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</si>
  <si>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</si>
  <si>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</si>
  <si>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</si>
  <si>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</si>
  <si>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</si>
  <si>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</si>
  <si>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</si>
  <si>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</si>
  <si>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</si>
  <si>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</si>
  <si>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</si>
  <si>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</si>
  <si>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</si>
  <si>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</si>
  <si>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</si>
  <si>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</si>
  <si>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</si>
  <si>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</si>
  <si>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</si>
  <si>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</si>
  <si>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</si>
  <si>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</si>
  <si>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</si>
  <si>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</si>
  <si>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</si>
  <si>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</si>
  <si>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</si>
  <si>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</si>
  <si>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</si>
  <si>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</si>
  <si>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</si>
  <si>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</si>
  <si>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</si>
  <si>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</si>
  <si>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</si>
  <si>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</si>
  <si>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</si>
  <si>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</si>
  <si>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</si>
  <si>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</si>
  <si>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</si>
  <si>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</si>
  <si>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</si>
  <si>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</si>
  <si>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</si>
  <si>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</si>
  <si>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</si>
  <si>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</si>
  <si>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</si>
  <si>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</si>
  <si>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</si>
  <si>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</si>
  <si>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</si>
  <si>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</si>
  <si>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</si>
  <si>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</si>
  <si>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</si>
  <si>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</si>
  <si>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</si>
  <si>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</si>
  <si>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</si>
  <si>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</si>
  <si>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</si>
  <si>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</si>
  <si>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</si>
  <si>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</si>
  <si>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</si>
  <si>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</si>
  <si>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</si>
  <si>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</si>
  <si>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</si>
  <si>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</si>
  <si>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</si>
  <si>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</si>
  <si>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</si>
  <si>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</si>
  <si>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</si>
  <si>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</si>
  <si>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</si>
  <si>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</si>
  <si>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</si>
  <si>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</si>
  <si>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</si>
  <si>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</si>
  <si>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</si>
  <si>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</si>
  <si>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</si>
  <si>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</si>
  <si>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</si>
  <si>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</si>
  <si>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</si>
  <si>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</si>
  <si>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</si>
  <si>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</si>
  <si>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</si>
  <si>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</si>
  <si>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</si>
  <si>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</si>
  <si>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</si>
  <si>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</si>
  <si>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</si>
  <si>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</si>
  <si>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</si>
  <si>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</si>
  <si>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</si>
  <si>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</si>
  <si>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</si>
  <si>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</si>
  <si>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</si>
  <si>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</si>
  <si>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</si>
  <si>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</si>
  <si>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</si>
  <si>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</si>
  <si>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</si>
  <si>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</si>
  <si>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</si>
  <si>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</si>
  <si>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</si>
  <si>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</si>
  <si>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</si>
  <si>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</si>
  <si>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</si>
  <si>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</si>
  <si>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</si>
  <si>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</si>
  <si>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</si>
  <si>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</si>
  <si>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</si>
  <si>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</si>
  <si>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</si>
  <si>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</si>
  <si>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</si>
  <si>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</si>
  <si>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</si>
  <si>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</si>
  <si>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</si>
  <si>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</si>
  <si>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</si>
  <si>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</si>
  <si>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</si>
  <si>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</si>
  <si>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</si>
  <si>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</si>
  <si>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</si>
  <si>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</si>
  <si>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</si>
  <si>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</si>
  <si>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</si>
  <si>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</si>
  <si>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</si>
  <si>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</si>
  <si>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</si>
  <si>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</si>
  <si>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</si>
  <si>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</si>
  <si>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</si>
  <si>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</si>
  <si>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</si>
  <si>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</si>
  <si>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</si>
  <si>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</si>
  <si>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</si>
  <si>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</si>
  <si>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</si>
  <si>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</si>
  <si>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</si>
  <si>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</si>
  <si>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</si>
  <si>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</si>
  <si>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</si>
  <si>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</si>
  <si>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</si>
  <si>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</si>
  <si>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</si>
  <si>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</si>
  <si>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</si>
  <si>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</si>
  <si>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</si>
  <si>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</si>
  <si>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</si>
  <si>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</si>
  <si>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</si>
  <si>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</si>
  <si>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</si>
  <si>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</si>
  <si>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</si>
  <si>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</si>
  <si>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</si>
  <si>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</si>
  <si>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</si>
  <si>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</si>
  <si>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</si>
  <si>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</si>
  <si>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</si>
  <si>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</si>
  <si>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</si>
  <si>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</si>
  <si>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</si>
  <si>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</si>
  <si>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</si>
  <si>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</si>
  <si>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</si>
  <si>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</si>
  <si>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</si>
  <si>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</si>
  <si>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</si>
  <si>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</si>
  <si>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</si>
  <si>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</si>
  <si>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</si>
  <si>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</si>
  <si>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</si>
  <si>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</si>
  <si>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</si>
  <si>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</si>
  <si>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</si>
  <si>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</si>
  <si>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</si>
  <si>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</si>
  <si>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</si>
  <si>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</si>
  <si>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</si>
  <si>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</si>
  <si>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</si>
  <si>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</si>
  <si>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</si>
  <si>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</si>
  <si>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</si>
  <si>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</si>
  <si>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</si>
  <si>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</si>
  <si>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</si>
  <si>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</si>
  <si>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</si>
  <si>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</si>
  <si>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</si>
  <si>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</si>
  <si>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</si>
  <si>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</si>
  <si>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</si>
  <si>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</si>
  <si>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</si>
  <si>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</si>
  <si>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</si>
  <si>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</si>
  <si>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</si>
  <si>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</si>
  <si>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</si>
  <si>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</si>
  <si>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</si>
  <si>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</si>
  <si>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</si>
  <si>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</si>
  <si>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</si>
  <si>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</si>
  <si>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</si>
  <si>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</si>
  <si>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</si>
  <si>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</si>
  <si>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</si>
  <si>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</si>
  <si>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</si>
  <si>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</si>
  <si>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</si>
  <si>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</si>
  <si>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</si>
  <si>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</si>
  <si>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</si>
  <si>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</si>
  <si>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</si>
  <si>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</si>
  <si>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</si>
  <si>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</si>
  <si>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</si>
  <si>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</si>
  <si>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</si>
  <si>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</si>
  <si>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</si>
  <si>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</si>
  <si>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</si>
  <si>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</si>
  <si>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</si>
  <si>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</si>
  <si>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</si>
  <si>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</si>
  <si>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</si>
  <si>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</si>
  <si>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</si>
  <si>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</si>
  <si>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</si>
  <si>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</si>
  <si>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</si>
  <si>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</si>
  <si>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</si>
  <si>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</si>
  <si>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</si>
  <si>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</si>
  <si>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</si>
  <si>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</si>
  <si>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</si>
  <si>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</si>
  <si>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</si>
  <si>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</si>
  <si>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</si>
  <si>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</si>
  <si>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</si>
  <si>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</si>
  <si>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</si>
  <si>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</si>
  <si>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</si>
  <si>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</si>
  <si>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</si>
  <si>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</si>
  <si>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</si>
  <si>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</si>
  <si>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</si>
  <si>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</si>
  <si>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</si>
  <si>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</si>
  <si>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</si>
  <si>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</si>
  <si>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</si>
  <si>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</si>
  <si>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</si>
  <si>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</si>
  <si>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</si>
  <si>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</si>
  <si>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</si>
  <si>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</si>
  <si>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</si>
  <si>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</si>
  <si>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</si>
  <si>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</si>
  <si>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</si>
  <si>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</si>
  <si>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</si>
  <si>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</si>
  <si>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</si>
  <si>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</si>
  <si>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</si>
  <si>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</si>
  <si>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</si>
  <si>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</si>
  <si>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</si>
  <si>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</si>
  <si>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</si>
  <si>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</si>
  <si>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</si>
  <si>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</si>
  <si>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</si>
  <si>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</si>
  <si>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</si>
  <si>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</si>
  <si>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</si>
  <si>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</si>
  <si>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</si>
  <si>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</si>
  <si>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</si>
  <si>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</si>
  <si>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</si>
  <si>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</si>
  <si>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</si>
  <si>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</si>
  <si>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</si>
  <si>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</si>
  <si>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</si>
  <si>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</si>
  <si>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</si>
  <si>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</si>
  <si>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</si>
  <si>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</si>
  <si>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</si>
  <si>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</si>
  <si>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</si>
  <si>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</si>
  <si>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</si>
  <si>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</si>
  <si>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</si>
  <si>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</si>
  <si>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</si>
  <si>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</si>
  <si>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</si>
  <si>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</si>
  <si>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</si>
  <si>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</si>
  <si>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</si>
  <si>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</si>
  <si>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</si>
  <si>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</si>
  <si>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</si>
  <si>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</si>
  <si>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</si>
  <si>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</si>
  <si>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</si>
  <si>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</si>
  <si>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</si>
  <si>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</si>
  <si>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</si>
  <si>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</si>
  <si>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</si>
  <si>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</si>
  <si>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</si>
  <si>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</si>
  <si>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</si>
  <si>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</si>
  <si>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</si>
  <si>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</si>
  <si>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</si>
  <si>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</si>
  <si>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</si>
  <si>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</si>
  <si>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</si>
  <si>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</si>
  <si>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</si>
  <si>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</si>
  <si>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</si>
  <si>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</si>
  <si>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</si>
  <si>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</si>
  <si>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</si>
  <si>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</si>
  <si>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</si>
  <si>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</si>
  <si>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</si>
  <si>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</si>
  <si>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</si>
  <si>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</si>
  <si>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</si>
  <si>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</si>
  <si>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</si>
  <si>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</si>
  <si>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</si>
  <si>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</si>
  <si>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</si>
  <si>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</si>
  <si>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</si>
  <si>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</si>
  <si>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</si>
  <si>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</si>
  <si>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</si>
  <si>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</si>
  <si>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</si>
  <si>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</si>
  <si>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</si>
  <si>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</si>
  <si>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</si>
  <si>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</si>
  <si>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</si>
  <si>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</si>
  <si>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</si>
  <si>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</si>
  <si>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</si>
  <si>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</si>
  <si>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</si>
  <si>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</si>
  <si>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</si>
  <si>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</si>
  <si>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</si>
  <si>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</si>
  <si>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</si>
  <si>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</si>
  <si>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</si>
  <si>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</si>
  <si>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</si>
  <si>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</si>
  <si>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</si>
  <si>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</si>
  <si>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</si>
  <si>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</si>
  <si>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</si>
  <si>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</si>
  <si>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</si>
  <si>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</si>
  <si>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</si>
  <si>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</si>
  <si>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</si>
  <si>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</si>
  <si>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</si>
  <si>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</si>
  <si>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</si>
  <si>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</si>
  <si>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</si>
  <si>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</si>
  <si>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</si>
  <si>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</si>
  <si>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</si>
  <si>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</si>
  <si>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</si>
  <si>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</si>
  <si>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</si>
  <si>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</si>
  <si>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</si>
  <si>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</si>
  <si>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</si>
  <si>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</si>
  <si>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</si>
  <si>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</si>
  <si>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</si>
  <si>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</si>
  <si>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</si>
  <si>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</si>
  <si>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</si>
  <si>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</si>
  <si>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</si>
  <si>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</si>
  <si>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</si>
  <si>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</si>
  <si>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</si>
  <si>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</si>
  <si>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</si>
  <si>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</si>
  <si>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</si>
  <si>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</si>
  <si>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</si>
  <si>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</si>
  <si>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</si>
  <si>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</si>
  <si>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</si>
  <si>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</si>
  <si>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</si>
  <si>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</si>
  <si>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</si>
  <si>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</si>
  <si>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</si>
  <si>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</si>
  <si>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</si>
  <si>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</si>
  <si>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</si>
  <si>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</si>
  <si>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</si>
  <si>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</si>
  <si>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</si>
  <si>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</si>
  <si>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</si>
  <si>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</si>
  <si>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</si>
  <si>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</si>
  <si>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</si>
  <si>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</si>
  <si>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</si>
  <si>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</si>
  <si>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</si>
  <si>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</si>
  <si>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</si>
  <si>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</si>
  <si>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</si>
  <si>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</si>
  <si>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</si>
  <si>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</si>
  <si>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</si>
  <si>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</si>
  <si>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</si>
  <si>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</si>
  <si>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</si>
  <si>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</si>
  <si>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</si>
  <si>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</si>
  <si>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</si>
  <si>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</si>
  <si>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</si>
  <si>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</si>
  <si>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</si>
  <si>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</si>
  <si>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</si>
  <si>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</si>
  <si>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</si>
  <si>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</si>
  <si>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</si>
  <si>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</si>
  <si>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</si>
  <si>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</si>
  <si>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</si>
  <si>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</si>
  <si>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</si>
  <si>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</si>
  <si>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</si>
  <si>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</si>
  <si>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</si>
  <si>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</si>
  <si>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</si>
  <si>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</si>
  <si>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</si>
  <si>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</si>
  <si>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</si>
  <si>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</si>
  <si>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</si>
  <si>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</si>
  <si>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</si>
  <si>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</si>
  <si>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</si>
  <si>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</si>
  <si>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</si>
  <si>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</si>
  <si>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</si>
  <si>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</si>
  <si>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</si>
  <si>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</si>
  <si>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</si>
  <si>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</si>
  <si>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</si>
  <si>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</si>
  <si>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</si>
  <si>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</si>
  <si>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</si>
  <si>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</si>
  <si>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</si>
  <si>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</si>
  <si>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</si>
  <si>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</si>
  <si>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</si>
  <si>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</si>
  <si>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</si>
  <si>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</si>
  <si>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</si>
  <si>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</si>
  <si>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</si>
  <si>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</si>
  <si>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</si>
  <si>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</si>
  <si>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</si>
  <si>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</si>
  <si>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</si>
  <si>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</si>
  <si>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</si>
  <si>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</si>
  <si>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</si>
  <si>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</si>
  <si>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</si>
  <si>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</si>
  <si>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</si>
  <si>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</si>
  <si>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</si>
  <si>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</si>
  <si>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</si>
  <si>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</si>
  <si>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</si>
  <si>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</si>
  <si>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</si>
  <si>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</si>
  <si>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</si>
  <si>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</si>
  <si>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</si>
  <si>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</si>
  <si>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</si>
  <si>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</si>
  <si>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</si>
  <si>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</si>
  <si>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</si>
  <si>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</si>
  <si>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</si>
  <si>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</si>
  <si>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</si>
  <si>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</si>
  <si>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</si>
  <si>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</si>
  <si>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</si>
  <si>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</si>
  <si>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</si>
  <si>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</si>
  <si>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</si>
  <si>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</si>
  <si>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</si>
  <si>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</si>
  <si>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</si>
  <si>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</si>
  <si>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</si>
  <si>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</si>
  <si>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</si>
  <si>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</si>
  <si>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</si>
  <si>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</si>
  <si>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</si>
  <si>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</si>
  <si>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</si>
  <si>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</si>
  <si>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</si>
  <si>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</si>
  <si>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</si>
  <si>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</si>
  <si>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</si>
  <si>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</si>
  <si>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</si>
  <si>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</si>
  <si>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</si>
  <si>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</si>
  <si>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</si>
  <si>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</si>
  <si>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</si>
  <si>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</si>
  <si>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</si>
  <si>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</si>
  <si>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</si>
  <si>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</si>
  <si>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</si>
  <si>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</si>
  <si>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</si>
  <si>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</si>
  <si>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</si>
  <si>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</si>
  <si>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</si>
  <si>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</si>
  <si>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</si>
  <si>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</si>
  <si>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</si>
  <si>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</si>
  <si>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</si>
  <si>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</si>
  <si>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</si>
  <si>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</si>
  <si>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</si>
  <si>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</si>
  <si>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</si>
  <si>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</si>
  <si>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</si>
  <si>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</si>
  <si>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</si>
  <si>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</si>
  <si>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</si>
  <si>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</si>
  <si>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</si>
  <si>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</si>
  <si>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</si>
  <si>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</si>
  <si>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</si>
  <si>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</si>
  <si>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</si>
  <si>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</si>
  <si>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</si>
  <si>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</si>
  <si>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</si>
  <si>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</si>
  <si>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</si>
  <si>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</si>
  <si>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</si>
  <si>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</si>
  <si>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</si>
  <si>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</si>
  <si>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</si>
  <si>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</si>
  <si>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</si>
  <si>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</si>
  <si>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</si>
  <si>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</si>
  <si>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</si>
  <si>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</si>
  <si>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</si>
  <si>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</si>
  <si>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</si>
  <si>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</si>
  <si>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</si>
  <si>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</si>
  <si>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</si>
  <si>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</si>
  <si>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</si>
  <si>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</si>
  <si>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</si>
  <si>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</si>
  <si>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</si>
  <si>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</si>
  <si>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</si>
  <si>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</si>
  <si>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</si>
  <si>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</si>
  <si>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</si>
  <si>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</si>
  <si>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</si>
  <si>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</si>
  <si>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</si>
  <si>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</si>
  <si>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</si>
  <si>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</si>
  <si>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</si>
  <si>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</si>
  <si>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</si>
  <si>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</si>
  <si>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</si>
  <si>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</si>
  <si>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</si>
  <si>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</si>
  <si>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</si>
  <si>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</si>
  <si>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</si>
  <si>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</si>
  <si>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</si>
  <si>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</si>
  <si>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</si>
  <si>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</si>
  <si>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</si>
  <si>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</si>
  <si>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</si>
  <si>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</si>
  <si>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</si>
  <si>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</si>
  <si>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</si>
  <si>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</si>
  <si>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</si>
  <si>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</si>
  <si>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</si>
  <si>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</si>
  <si>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</si>
  <si>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</si>
  <si>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</si>
  <si>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</si>
  <si>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</si>
  <si>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</si>
  <si>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</si>
  <si>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</si>
  <si>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</si>
  <si>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</si>
  <si>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</si>
  <si>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</si>
  <si>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</si>
  <si>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</si>
  <si>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</si>
  <si>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</si>
  <si>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</si>
  <si>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</si>
  <si>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</si>
  <si>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</si>
  <si>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</si>
  <si>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</si>
  <si>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</si>
  <si>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</si>
  <si>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</si>
  <si>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</si>
  <si>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</si>
  <si>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</si>
  <si>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</si>
  <si>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</si>
  <si>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</si>
  <si>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</si>
  <si>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</si>
  <si>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</si>
  <si>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</si>
  <si>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</si>
  <si>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</si>
  <si>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</si>
  <si>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</si>
  <si>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</si>
  <si>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</si>
  <si>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</si>
  <si>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</si>
  <si>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</si>
  <si>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</si>
  <si>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</si>
  <si>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</si>
  <si>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</si>
  <si>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</si>
  <si>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</si>
  <si>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</si>
  <si>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</si>
  <si>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</si>
  <si>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</si>
  <si>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</si>
  <si>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</si>
  <si>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</si>
  <si>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</si>
  <si>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</si>
  <si>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</si>
  <si>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</si>
  <si>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</si>
  <si>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</si>
  <si>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</si>
  <si>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</si>
  <si>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</si>
  <si>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</si>
  <si>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</si>
  <si>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</si>
  <si>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</si>
  <si>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</si>
  <si>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</si>
  <si>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</si>
  <si>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</si>
  <si>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</si>
  <si>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</si>
  <si>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</si>
  <si>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</si>
  <si>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</si>
  <si>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</si>
  <si>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</si>
  <si>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</si>
  <si>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</si>
  <si>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</si>
  <si>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</si>
  <si>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</si>
  <si>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</si>
  <si>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</si>
  <si>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</si>
  <si>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</si>
  <si>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</si>
  <si>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</si>
  <si>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</si>
  <si>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</si>
  <si>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</si>
  <si>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</si>
  <si>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</si>
  <si>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</si>
  <si>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</si>
  <si>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</si>
  <si>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</si>
  <si>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</si>
  <si>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</si>
  <si>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</si>
  <si>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</si>
  <si>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</si>
  <si>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</si>
  <si>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</si>
  <si>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</si>
  <si>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</si>
  <si>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</si>
  <si>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</si>
  <si>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</si>
  <si>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</si>
  <si>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</si>
  <si>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</si>
  <si>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</si>
  <si>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</si>
  <si>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</si>
  <si>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</si>
  <si>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</si>
  <si>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</si>
  <si>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</si>
  <si>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</si>
  <si>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</si>
  <si>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</si>
  <si>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</si>
  <si>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</si>
  <si>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</si>
  <si>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</si>
  <si>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</si>
  <si>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</si>
  <si>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</si>
  <si>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</si>
  <si>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</si>
  <si>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</si>
  <si>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</si>
  <si>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</si>
  <si>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</si>
  <si>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</si>
  <si>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</si>
  <si>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</si>
  <si>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</si>
  <si>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</si>
  <si>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</si>
  <si>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</si>
  <si>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</si>
  <si>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</si>
  <si>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</si>
  <si>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</si>
  <si>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</si>
  <si>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</si>
  <si>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</si>
  <si>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</si>
  <si>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</si>
  <si>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</si>
  <si>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</si>
  <si>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</si>
  <si>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</si>
  <si>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</si>
  <si>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</si>
  <si>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</si>
  <si>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</si>
  <si>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</si>
  <si>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</si>
  <si>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</si>
  <si>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</si>
  <si>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</si>
  <si>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</si>
  <si>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</si>
  <si>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</si>
  <si>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</si>
  <si>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</si>
  <si>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</si>
  <si>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</si>
  <si>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</si>
  <si>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</si>
  <si>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</si>
  <si>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</si>
  <si>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</si>
  <si>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</si>
  <si>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</si>
  <si>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</si>
  <si>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</si>
  <si>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</si>
  <si>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</si>
  <si>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</si>
  <si>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</si>
  <si>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</si>
  <si>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</si>
  <si>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</si>
  <si>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</si>
  <si>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</si>
  <si>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</si>
  <si>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</si>
  <si>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</si>
  <si>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</si>
  <si>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</si>
  <si>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</si>
  <si>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</si>
  <si>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</si>
  <si>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</si>
  <si>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</si>
  <si>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</si>
  <si>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</si>
  <si>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</si>
  <si>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</si>
  <si>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</si>
  <si>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</si>
  <si>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</si>
  <si>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</si>
  <si>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</si>
  <si>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</si>
  <si>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</si>
  <si>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</si>
  <si>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</si>
  <si>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</si>
  <si>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</si>
  <si>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</si>
  <si>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</si>
  <si>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</si>
  <si>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</si>
  <si>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</si>
  <si>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</si>
  <si>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</si>
  <si>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</si>
  <si>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</si>
  <si>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</si>
  <si>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</si>
  <si>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</si>
  <si>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</si>
  <si>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</si>
  <si>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</si>
  <si>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</si>
  <si>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</si>
  <si>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</si>
  <si>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</si>
  <si>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</si>
  <si>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</si>
  <si>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</si>
  <si>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</si>
  <si>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</si>
  <si>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</si>
  <si>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</si>
  <si>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</si>
  <si>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</si>
  <si>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</si>
  <si>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</si>
  <si>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</si>
  <si>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</si>
  <si>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</si>
  <si>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</si>
  <si>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</si>
  <si>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</si>
  <si>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</si>
  <si>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</si>
  <si>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</si>
  <si>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</si>
  <si>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</si>
  <si>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</si>
  <si>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</si>
  <si>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</si>
  <si>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</si>
  <si>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</si>
  <si>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</si>
  <si>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</si>
  <si>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</si>
  <si>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</si>
  <si>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</si>
  <si>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</si>
  <si>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</si>
  <si>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</si>
  <si>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</si>
  <si>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</si>
  <si>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</si>
  <si>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</si>
  <si>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</si>
  <si>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</si>
  <si>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</si>
  <si>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</si>
  <si>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</si>
  <si>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</si>
  <si>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</si>
  <si>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</si>
  <si>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</si>
  <si>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</si>
  <si>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</si>
  <si>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</si>
  <si>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</si>
  <si>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</si>
  <si>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</si>
  <si>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</si>
  <si>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</si>
  <si>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</si>
  <si>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</si>
  <si>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</si>
  <si>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</si>
  <si>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</si>
  <si>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</si>
  <si>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</si>
  <si>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</si>
  <si>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</si>
  <si>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</si>
  <si>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</si>
  <si>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</si>
  <si>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</si>
  <si>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</si>
  <si>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</si>
  <si>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</si>
  <si>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</si>
  <si>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</si>
  <si>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</si>
  <si>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</si>
  <si>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</si>
  <si>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</si>
  <si>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</si>
  <si>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</si>
  <si>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</si>
  <si>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</si>
  <si>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</si>
  <si>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</si>
  <si>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</si>
  <si>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</si>
  <si>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</si>
  <si>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</si>
  <si>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</si>
  <si>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</si>
  <si>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</si>
  <si>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</si>
  <si>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</si>
  <si>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</si>
  <si>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</si>
  <si>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</si>
  <si>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</si>
  <si>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</si>
  <si>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</si>
  <si>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</si>
  <si>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</si>
  <si>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</si>
  <si>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</si>
  <si>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</si>
  <si>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</si>
  <si>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</si>
  <si>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</si>
  <si>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</si>
  <si>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</si>
  <si>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</si>
  <si>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</si>
  <si>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</si>
  <si>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</si>
  <si>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</si>
  <si>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</si>
  <si>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</si>
  <si>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</si>
  <si>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</si>
  <si>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</si>
  <si>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</si>
  <si>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</si>
  <si>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</si>
  <si>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</si>
  <si>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</si>
  <si>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</si>
  <si>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</si>
  <si>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</si>
  <si>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</si>
  <si>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</si>
  <si>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</si>
  <si>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</si>
  <si>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</si>
  <si>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</si>
  <si>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</si>
  <si>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</si>
  <si>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</si>
  <si>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</si>
  <si>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</si>
  <si>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</si>
  <si>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</si>
  <si>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</si>
  <si>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</si>
  <si>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</si>
  <si>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</si>
  <si>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</si>
  <si>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</si>
  <si>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</si>
  <si>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</si>
  <si>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</si>
  <si>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</si>
  <si>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</si>
  <si>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</si>
  <si>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</si>
  <si>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</si>
  <si>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</si>
  <si>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</si>
  <si>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</si>
  <si>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</si>
  <si>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</si>
  <si>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</si>
  <si>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</si>
  <si>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</si>
  <si>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</si>
  <si>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</si>
  <si>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</si>
  <si>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</si>
  <si>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</si>
  <si>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</si>
  <si>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</si>
  <si>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</si>
  <si>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</si>
  <si>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</si>
  <si>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</si>
  <si>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</si>
  <si>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</si>
  <si>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</si>
  <si>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</si>
  <si>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</si>
  <si>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</si>
  <si>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</si>
  <si>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</si>
  <si>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</si>
  <si>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</si>
  <si>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</si>
  <si>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</si>
  <si>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</si>
  <si>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</si>
  <si>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</si>
  <si>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</si>
  <si>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</si>
  <si>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</si>
  <si>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</si>
  <si>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</si>
  <si>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</si>
  <si>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</si>
  <si>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</si>
  <si>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</si>
  <si>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</si>
  <si>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</si>
  <si>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</si>
  <si>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</si>
  <si>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</si>
  <si>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</si>
  <si>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</si>
  <si>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</si>
  <si>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</si>
  <si>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</si>
  <si>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</si>
  <si>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</si>
  <si>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</si>
  <si>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</si>
  <si>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</si>
  <si>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</si>
  <si>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</si>
  <si>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</si>
  <si>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</si>
  <si>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</si>
  <si>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</si>
  <si>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</si>
  <si>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</si>
  <si>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</si>
  <si>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</si>
  <si>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</si>
  <si>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</si>
  <si>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</si>
  <si>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</si>
  <si>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</si>
  <si>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</si>
  <si>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</si>
  <si>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</si>
  <si>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</si>
  <si>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</si>
  <si>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</si>
  <si>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</si>
  <si>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</si>
  <si>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</si>
  <si>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</si>
  <si>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</si>
  <si>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</si>
  <si>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</si>
  <si>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</si>
  <si>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</si>
  <si>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</si>
  <si>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</si>
  <si>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</si>
  <si>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</si>
  <si>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</si>
  <si>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</si>
  <si>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</si>
  <si>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</si>
  <si>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</si>
  <si>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</si>
  <si>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</si>
  <si>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</si>
  <si>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</si>
  <si>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</si>
  <si>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</si>
  <si>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</si>
  <si>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</si>
  <si>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</si>
  <si>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</si>
  <si>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</si>
  <si>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</si>
  <si>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</si>
  <si>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</si>
  <si>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</si>
  <si>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</si>
  <si>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</si>
  <si>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</si>
  <si>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</si>
  <si>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</si>
  <si>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</si>
  <si>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</si>
  <si>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</si>
  <si>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</si>
  <si>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</si>
  <si>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</si>
  <si>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</si>
  <si>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</si>
  <si>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</si>
  <si>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</si>
  <si>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</si>
  <si>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</si>
  <si>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</si>
  <si>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</si>
  <si>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</si>
  <si>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</si>
  <si>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</si>
  <si>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</si>
  <si>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</si>
  <si>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</si>
  <si>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</si>
  <si>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</si>
  <si>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</si>
  <si>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</si>
  <si>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</si>
  <si>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</si>
  <si>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</si>
  <si>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</si>
  <si>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</si>
  <si>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</si>
  <si>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</si>
  <si>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</si>
  <si>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</si>
  <si>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</si>
  <si>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</si>
  <si>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</si>
  <si>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</si>
  <si>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</si>
  <si>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</si>
  <si>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</si>
  <si>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</si>
  <si>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</si>
  <si>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</si>
  <si>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</si>
  <si>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</si>
  <si>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</si>
  <si>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</si>
  <si>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</si>
  <si>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</si>
  <si>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</si>
  <si>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</si>
  <si>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</si>
  <si>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</si>
  <si>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</si>
  <si>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</si>
  <si>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</si>
  <si>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</si>
  <si>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</si>
  <si>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</si>
  <si>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</si>
  <si>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</si>
  <si>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</si>
  <si>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</si>
  <si>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</si>
  <si>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</si>
  <si>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</si>
  <si>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</si>
  <si>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</si>
  <si>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</si>
  <si>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</si>
  <si>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</si>
  <si>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</si>
  <si>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</si>
  <si>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</si>
  <si>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</si>
  <si>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</si>
  <si>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</si>
  <si>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</si>
  <si>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</si>
  <si>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</si>
  <si>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</si>
  <si>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</si>
  <si>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</si>
  <si>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</si>
  <si>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</si>
  <si>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</si>
  <si>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</si>
  <si>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</si>
  <si>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</si>
  <si>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</si>
  <si>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</si>
  <si>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</si>
  <si>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</si>
  <si>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</si>
  <si>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</si>
  <si>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</si>
  <si>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</si>
  <si>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</si>
  <si>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</si>
  <si>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</si>
  <si>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</si>
  <si>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</si>
  <si>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</si>
  <si>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</si>
  <si>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</si>
  <si>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</si>
  <si>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</si>
  <si>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</si>
  <si>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</si>
  <si>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</si>
  <si>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</si>
  <si>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</si>
  <si>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</si>
  <si>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</si>
  <si>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</si>
  <si>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</si>
  <si>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</si>
  <si>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</si>
  <si>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</si>
  <si>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</si>
  <si>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</si>
  <si>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</si>
  <si>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</si>
  <si>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</si>
  <si>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</si>
  <si>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</si>
  <si>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</si>
  <si>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</si>
  <si>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</si>
  <si>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</si>
  <si>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</si>
  <si>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</si>
  <si>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</si>
  <si>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</si>
  <si>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</si>
  <si>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</si>
  <si>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</si>
  <si>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</si>
  <si>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</si>
  <si>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</si>
  <si>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</si>
  <si>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</si>
  <si>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</si>
  <si>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</si>
  <si>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</si>
  <si>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</si>
  <si>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</si>
  <si>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</si>
  <si>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</si>
  <si>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</si>
  <si>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</si>
  <si>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</si>
  <si>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</si>
  <si>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</si>
  <si>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</si>
  <si>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</si>
  <si>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</si>
  <si>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</si>
  <si>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</si>
  <si>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</si>
  <si>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</si>
  <si>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</si>
  <si>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</si>
  <si>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</si>
  <si>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</si>
  <si>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</si>
  <si>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</si>
  <si>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</si>
  <si>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</si>
  <si>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</si>
  <si>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</si>
  <si>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</si>
  <si>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</si>
  <si>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</si>
  <si>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</si>
  <si>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</si>
  <si>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</si>
  <si>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</si>
  <si>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</si>
  <si>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</si>
  <si>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</si>
  <si>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</si>
  <si>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</si>
  <si>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</si>
  <si>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</si>
  <si>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</si>
  <si>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</si>
  <si>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</si>
  <si>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</si>
  <si>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</si>
  <si>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</si>
  <si>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</si>
  <si>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</si>
  <si>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</si>
  <si>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</si>
  <si>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</si>
  <si>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</si>
  <si>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</si>
  <si>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</si>
  <si>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</si>
  <si>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</si>
  <si>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</si>
  <si>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</si>
  <si>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</si>
  <si>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</si>
  <si>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</si>
  <si>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</si>
  <si>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</si>
  <si>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</si>
  <si>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</si>
  <si>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</si>
  <si>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</si>
  <si>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</si>
  <si>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</si>
  <si>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</si>
  <si>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</si>
  <si>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</si>
  <si>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</si>
  <si>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</si>
  <si>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</si>
  <si>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</si>
  <si>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</si>
  <si>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</si>
  <si>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</si>
  <si>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</si>
  <si>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</si>
  <si>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</si>
  <si>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</si>
  <si>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</si>
  <si>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</si>
  <si>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</si>
  <si>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</si>
  <si>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</si>
  <si>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</si>
  <si>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</si>
  <si>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</si>
  <si>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</si>
  <si>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</si>
  <si>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</si>
  <si>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</si>
  <si>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</si>
  <si>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</si>
  <si>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</si>
  <si>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</si>
  <si>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</si>
  <si>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</si>
  <si>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</si>
  <si>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</si>
  <si>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</si>
  <si>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</si>
  <si>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</si>
  <si>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</si>
  <si>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</si>
  <si>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</si>
  <si>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</si>
  <si>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</si>
  <si>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</si>
  <si>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</si>
  <si>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</si>
  <si>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</si>
  <si>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</si>
  <si>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</si>
  <si>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</si>
  <si>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</si>
  <si>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</si>
  <si>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</si>
  <si>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</si>
  <si>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</si>
  <si>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</si>
  <si>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</si>
  <si>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</si>
  <si>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</si>
  <si>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</si>
  <si>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</si>
  <si>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</si>
  <si>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</si>
  <si>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</si>
  <si>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</si>
  <si>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</si>
  <si>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</si>
  <si>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</si>
  <si>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</si>
  <si>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</si>
  <si>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</si>
  <si>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</si>
  <si>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</si>
  <si>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</si>
  <si>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</si>
  <si>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</si>
  <si>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</si>
  <si>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</si>
  <si>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</si>
  <si>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</si>
  <si>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</si>
  <si>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</si>
  <si>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</si>
  <si>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</si>
  <si>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</si>
  <si>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</si>
  <si>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</si>
  <si>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</si>
  <si>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</si>
  <si>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</si>
  <si>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</si>
  <si>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</si>
  <si>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</si>
  <si>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</si>
  <si>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</si>
  <si>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</si>
  <si>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</si>
  <si>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</si>
  <si>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</si>
  <si>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</si>
  <si>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</si>
  <si>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</si>
  <si>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</si>
  <si>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</si>
  <si>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</si>
  <si>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</si>
  <si>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</si>
  <si>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</si>
  <si>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</si>
  <si>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</si>
  <si>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</si>
  <si>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</si>
  <si>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</si>
  <si>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</si>
  <si>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</si>
  <si>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</si>
  <si>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</si>
  <si>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</si>
  <si>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</si>
  <si>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</si>
  <si>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</si>
  <si>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</si>
  <si>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</si>
  <si>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</si>
  <si>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</si>
  <si>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</si>
  <si>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</si>
  <si>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</si>
  <si>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</si>
  <si>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</si>
  <si>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</si>
  <si>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</si>
  <si>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</si>
  <si>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</si>
  <si>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</si>
  <si>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</si>
  <si>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</si>
  <si>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</si>
  <si>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</si>
  <si>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</si>
  <si>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</si>
  <si>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</si>
  <si>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</si>
  <si>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</si>
  <si>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</si>
  <si>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</si>
  <si>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</si>
  <si>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</si>
  <si>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</si>
  <si>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</si>
  <si>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</si>
  <si>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</si>
  <si>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</si>
  <si>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</si>
  <si>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</si>
  <si>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</si>
  <si>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</si>
  <si>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</si>
  <si>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</si>
  <si>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</si>
  <si>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</si>
  <si>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</si>
  <si>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</si>
  <si>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</si>
  <si>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</si>
  <si>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</si>
  <si>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</si>
  <si>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</si>
  <si>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</si>
  <si>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</si>
  <si>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</si>
  <si>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</si>
  <si>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</si>
  <si>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</si>
  <si>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</si>
  <si>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</si>
  <si>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</si>
  <si>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</si>
  <si>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</si>
  <si>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</si>
  <si>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</si>
  <si>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</si>
  <si>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</si>
  <si>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</si>
  <si>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</si>
  <si>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</si>
  <si>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</si>
  <si>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</si>
  <si>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</si>
  <si>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</si>
  <si>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</si>
  <si>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</si>
  <si>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</si>
  <si>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</si>
  <si>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</si>
  <si>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</si>
  <si>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</si>
  <si>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</si>
  <si>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</si>
  <si>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</si>
  <si>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</si>
  <si>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</si>
  <si>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</si>
  <si>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</si>
  <si>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</si>
  <si>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</si>
  <si>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</si>
  <si>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</si>
  <si>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</si>
  <si>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</si>
  <si>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</si>
  <si>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</si>
  <si>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</si>
  <si>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</si>
  <si>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</si>
  <si>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</si>
  <si>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</si>
  <si>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</si>
  <si>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</si>
  <si>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</si>
  <si>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</si>
  <si>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</si>
  <si>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</si>
  <si>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</si>
  <si>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</si>
  <si>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</si>
  <si>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</si>
  <si>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</si>
  <si>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</si>
  <si>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</si>
  <si>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</si>
  <si>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</si>
  <si>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</si>
  <si>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</si>
  <si>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</si>
  <si>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</si>
  <si>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</si>
  <si>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</si>
  <si>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</si>
  <si>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</si>
  <si>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</si>
  <si>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</si>
  <si>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</si>
  <si>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</si>
  <si>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</si>
  <si>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</si>
  <si>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</si>
  <si>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</si>
  <si>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</si>
  <si>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</si>
  <si>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</si>
  <si>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</si>
  <si>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</si>
  <si>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</si>
  <si>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</si>
  <si>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</si>
  <si>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</si>
  <si>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</si>
  <si>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</si>
  <si>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</si>
  <si>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</si>
  <si>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</si>
  <si>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</si>
  <si>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</si>
  <si>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</si>
  <si>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</si>
  <si>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</si>
  <si>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</si>
  <si>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</si>
  <si>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</si>
  <si>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</si>
  <si>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</si>
  <si>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</si>
  <si>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</si>
  <si>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</si>
  <si>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</si>
  <si>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</si>
  <si>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</si>
  <si>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</si>
  <si>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</si>
  <si>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</si>
  <si>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</si>
  <si>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</si>
  <si>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</si>
  <si>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</si>
  <si>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</si>
  <si>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</si>
  <si>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</si>
  <si>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</si>
  <si>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</si>
  <si>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</si>
  <si>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</si>
  <si>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</si>
  <si>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</si>
  <si>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</si>
  <si>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</si>
  <si>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</si>
  <si>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</si>
  <si>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</si>
  <si>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</si>
  <si>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</si>
  <si>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</si>
  <si>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</si>
  <si>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</si>
  <si>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</si>
  <si>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</si>
  <si>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</si>
  <si>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</si>
  <si>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</si>
  <si>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</si>
  <si>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</si>
  <si>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</si>
  <si>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</si>
  <si>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</si>
  <si>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</si>
  <si>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</si>
  <si>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</si>
  <si>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</si>
  <si>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</si>
  <si>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</si>
  <si>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</si>
  <si>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</si>
  <si>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</si>
  <si>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</si>
  <si>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</si>
  <si>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</si>
  <si>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</si>
  <si>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</si>
  <si>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</si>
  <si>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</si>
  <si>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</si>
  <si>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</si>
  <si>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</si>
  <si>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</si>
  <si>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</si>
  <si>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</si>
  <si>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</si>
  <si>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</si>
  <si>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</si>
  <si>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</si>
  <si>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</si>
  <si>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</si>
  <si>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</si>
  <si>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</si>
  <si>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</si>
  <si>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</si>
  <si>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</si>
  <si>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</si>
  <si>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</si>
  <si>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</si>
  <si>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</si>
  <si>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</si>
  <si>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</si>
  <si>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</si>
  <si>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</si>
  <si>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</si>
  <si>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</si>
  <si>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</si>
  <si>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</si>
  <si>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</si>
  <si>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</si>
  <si>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</si>
  <si>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</si>
  <si>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</si>
  <si>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</si>
  <si>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</si>
  <si>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</si>
  <si>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</si>
  <si>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</si>
  <si>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</si>
  <si>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</si>
  <si>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</si>
  <si>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</si>
  <si>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</si>
  <si>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</si>
  <si>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</si>
  <si>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</si>
  <si>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</si>
  <si>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</si>
  <si>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</si>
  <si>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</si>
  <si>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</si>
  <si>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</si>
  <si>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</si>
  <si>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</si>
  <si>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</si>
  <si>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</si>
  <si>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</si>
  <si>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</si>
  <si>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</si>
  <si>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</si>
  <si>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</si>
  <si>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</si>
  <si>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</si>
  <si>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</si>
  <si>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</si>
  <si>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</si>
  <si>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</si>
  <si>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</si>
  <si>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</si>
  <si>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</si>
  <si>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</si>
  <si>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</si>
  <si>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</si>
  <si>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</si>
  <si>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</si>
  <si>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</si>
  <si>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</si>
  <si>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</si>
  <si>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</si>
  <si>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</si>
  <si>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</si>
  <si>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</si>
  <si>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</si>
  <si>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</si>
  <si>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</si>
  <si>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</si>
  <si>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</si>
  <si>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</si>
  <si>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</si>
  <si>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</si>
  <si>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</si>
  <si>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</si>
  <si>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</si>
  <si>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</si>
  <si>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</si>
  <si>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</si>
  <si>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</si>
  <si>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</si>
  <si>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</si>
  <si>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</si>
  <si>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</si>
  <si>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</si>
  <si>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</si>
  <si>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</si>
  <si>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</si>
  <si>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</si>
  <si>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</si>
  <si>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</si>
  <si>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</si>
  <si>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</si>
  <si>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</si>
  <si>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</si>
  <si>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</si>
  <si>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</si>
  <si>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</si>
  <si>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</si>
  <si>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</si>
  <si>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</si>
  <si>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</si>
  <si>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</si>
  <si>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</si>
  <si>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</si>
  <si>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</si>
  <si>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</si>
  <si>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</si>
  <si>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</si>
  <si>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</si>
  <si>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</si>
  <si>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</si>
  <si>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</si>
  <si>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</si>
  <si>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</si>
  <si>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</si>
  <si>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</si>
  <si>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</si>
  <si>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</si>
  <si>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</si>
  <si>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</si>
  <si>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</si>
  <si>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</si>
  <si>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</si>
  <si>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</si>
  <si>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</si>
  <si>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</si>
  <si>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</si>
  <si>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</si>
  <si>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</si>
  <si>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</si>
  <si>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</si>
  <si>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</si>
  <si>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</si>
  <si>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</si>
  <si>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</si>
  <si>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</si>
  <si>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</si>
  <si>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</si>
  <si>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</si>
  <si>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</si>
  <si>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</si>
  <si>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</si>
  <si>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</si>
  <si>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</si>
  <si>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</si>
  <si>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</si>
  <si>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</si>
  <si>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</si>
  <si>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</si>
  <si>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</si>
  <si>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</si>
  <si>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</si>
  <si>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</si>
  <si>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</si>
  <si>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</si>
  <si>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</si>
  <si>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</si>
  <si>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</si>
  <si>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</si>
  <si>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</si>
  <si>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</si>
  <si>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</si>
  <si>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</si>
  <si>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</si>
  <si>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</si>
  <si>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</si>
  <si>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</si>
  <si>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</si>
  <si>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</si>
  <si>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</si>
  <si>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</si>
  <si>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</si>
  <si>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</si>
  <si>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</si>
  <si>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</si>
  <si>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</si>
  <si>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</si>
  <si>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</si>
  <si>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</si>
  <si>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</si>
  <si>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</si>
  <si>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</si>
  <si>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</si>
  <si>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</si>
  <si>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</si>
  <si>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</si>
  <si>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</si>
  <si>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</si>
  <si>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</si>
  <si>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</si>
  <si>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</si>
  <si>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</si>
  <si>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</si>
  <si>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</si>
  <si>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</si>
  <si>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</si>
  <si>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</si>
  <si>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</si>
  <si>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</si>
  <si>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</si>
  <si>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</si>
  <si>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</si>
  <si>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</si>
  <si>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</si>
  <si>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</si>
  <si>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</si>
  <si>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</si>
  <si>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</si>
  <si>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</si>
  <si>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</si>
  <si>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</si>
  <si>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</si>
  <si>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</si>
  <si>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</si>
  <si>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</si>
  <si>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</si>
  <si>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</si>
  <si>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</si>
  <si>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</si>
  <si>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</si>
  <si>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</si>
  <si>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</si>
  <si>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</si>
  <si>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</si>
  <si>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</si>
  <si>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</si>
  <si>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</si>
  <si>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</si>
  <si>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</si>
  <si>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</si>
  <si>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</si>
  <si>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</si>
  <si>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</si>
  <si>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</si>
  <si>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</si>
  <si>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</si>
  <si>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</si>
  <si>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</si>
  <si>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</si>
  <si>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</si>
  <si>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</si>
  <si>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</si>
  <si>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</si>
  <si>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</si>
  <si>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</si>
  <si>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</si>
  <si>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</si>
  <si>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</si>
  <si>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</si>
  <si>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</si>
  <si>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</si>
  <si>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</si>
  <si>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</si>
  <si>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</si>
  <si>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</si>
  <si>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</si>
  <si>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</si>
  <si>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</si>
  <si>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</si>
  <si>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</si>
  <si>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</si>
  <si>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</si>
  <si>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</si>
  <si>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</si>
  <si>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</si>
  <si>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</si>
  <si>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</si>
  <si>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</si>
  <si>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</si>
  <si>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</si>
  <si>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</si>
  <si>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</si>
  <si>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</si>
  <si>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</si>
  <si>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</si>
  <si>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</si>
  <si>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</si>
  <si>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</si>
  <si>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</si>
  <si>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</si>
  <si>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</si>
  <si>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</si>
  <si>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</si>
  <si>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</si>
  <si>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</si>
  <si>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</si>
  <si>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</si>
  <si>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</si>
  <si>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</si>
  <si>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</si>
  <si>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</si>
  <si>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</si>
  <si>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</si>
  <si>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</si>
  <si>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</si>
  <si>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</si>
  <si>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</si>
  <si>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</si>
  <si>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</si>
  <si>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</si>
  <si>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</si>
  <si>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</si>
  <si>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</si>
  <si>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</si>
  <si>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</si>
  <si>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</si>
  <si>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</si>
  <si>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</si>
  <si>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</si>
  <si>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</si>
  <si>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</si>
  <si>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</si>
  <si>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</si>
  <si>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</si>
  <si>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</si>
  <si>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</si>
  <si>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</si>
  <si>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</si>
  <si>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</si>
  <si>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</si>
  <si>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</si>
  <si>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</si>
  <si>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</si>
  <si>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</si>
  <si>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</si>
  <si>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</si>
  <si>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</si>
  <si>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</si>
  <si>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</si>
  <si>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</si>
  <si>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</si>
  <si>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</si>
  <si>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</si>
  <si>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</si>
  <si>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</si>
  <si>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</si>
  <si>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</si>
  <si>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</si>
  <si>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</si>
  <si>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</si>
  <si>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</si>
  <si>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</si>
  <si>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</si>
  <si>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</si>
  <si>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</si>
  <si>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</si>
  <si>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</si>
  <si>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</si>
  <si>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</si>
  <si>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</si>
  <si>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</si>
  <si>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</si>
  <si>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</si>
  <si>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</si>
  <si>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</si>
  <si>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</si>
  <si>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</si>
  <si>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</si>
  <si>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</si>
  <si>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</si>
  <si>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</si>
  <si>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</si>
  <si>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</si>
  <si>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</si>
  <si>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</si>
  <si>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</si>
  <si>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</si>
  <si>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</si>
  <si>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</si>
  <si>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</si>
  <si>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</si>
  <si>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</si>
  <si>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</si>
  <si>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</si>
  <si>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</si>
  <si>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</si>
  <si>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</si>
  <si>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</si>
  <si>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</si>
  <si>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</si>
  <si>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</si>
  <si>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</si>
  <si>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</si>
  <si>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</si>
  <si>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</si>
  <si>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</si>
  <si>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</si>
  <si>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</si>
  <si>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</si>
  <si>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</si>
  <si>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</si>
  <si>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</si>
  <si>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</si>
  <si>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</si>
  <si>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</si>
  <si>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</si>
  <si>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</si>
  <si>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</si>
  <si>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</si>
  <si>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</si>
  <si>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</si>
  <si>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</si>
  <si>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</si>
  <si>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</si>
  <si>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</si>
  <si>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</si>
  <si>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</si>
  <si>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</si>
  <si>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</si>
  <si>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</si>
  <si>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</si>
  <si>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</si>
  <si>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</si>
  <si>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</si>
  <si>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</si>
  <si>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</si>
  <si>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</si>
  <si>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</si>
  <si>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</si>
  <si>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</si>
  <si>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</si>
  <si>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</si>
  <si>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</si>
  <si>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</si>
  <si>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</si>
  <si>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</si>
  <si>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</si>
  <si>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</si>
  <si>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</si>
  <si>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</si>
  <si>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</si>
  <si>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</si>
  <si>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</si>
  <si>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</si>
  <si>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</si>
  <si>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</si>
  <si>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</si>
  <si>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</si>
  <si>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</si>
  <si>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</si>
  <si>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</si>
  <si>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</si>
  <si>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</si>
  <si>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</si>
  <si>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</si>
  <si>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</si>
  <si>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</si>
  <si>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</si>
  <si>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</si>
  <si>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</si>
  <si>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</si>
  <si>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</si>
  <si>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</si>
  <si>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</si>
  <si>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</si>
  <si>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</si>
  <si>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</si>
  <si>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</si>
  <si>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</si>
  <si>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</si>
  <si>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</si>
  <si>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</si>
  <si>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</si>
  <si>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</si>
  <si>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</si>
  <si>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</si>
  <si>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</si>
  <si>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</si>
  <si>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</si>
  <si>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</si>
  <si>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</si>
  <si>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</si>
  <si>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</si>
  <si>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</si>
  <si>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</si>
  <si>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</si>
  <si>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</si>
  <si>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</si>
  <si>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</si>
  <si>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</si>
  <si>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</si>
  <si>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</si>
  <si>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</si>
  <si>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</si>
  <si>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</si>
  <si>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</si>
  <si>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</si>
  <si>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</si>
  <si>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</si>
  <si>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</si>
  <si>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</si>
  <si>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</si>
  <si>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</si>
  <si>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</si>
  <si>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</si>
  <si>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</si>
  <si>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</si>
  <si>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</si>
  <si>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</si>
  <si>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</si>
  <si>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</si>
  <si>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</si>
  <si>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</si>
  <si>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</si>
  <si>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</si>
  <si>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</si>
  <si>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</si>
  <si>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</si>
  <si>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</si>
  <si>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</si>
  <si>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</si>
  <si>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</si>
  <si>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</si>
  <si>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</si>
  <si>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</si>
  <si>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</si>
  <si>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</si>
  <si>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</si>
  <si>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</si>
  <si>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</si>
  <si>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</si>
  <si>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</si>
  <si>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</si>
  <si>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</si>
  <si>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</si>
  <si>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</si>
  <si>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</si>
  <si>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</si>
  <si>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</si>
  <si>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</si>
  <si>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</si>
  <si>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</si>
  <si>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</si>
  <si>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</si>
  <si>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</si>
  <si>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</si>
  <si>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</si>
  <si>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</si>
  <si>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</si>
  <si>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</si>
  <si>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</si>
  <si>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</si>
  <si>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</si>
  <si>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</si>
  <si>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</si>
  <si>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</si>
  <si>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</si>
  <si>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</si>
  <si>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</si>
  <si>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</si>
  <si>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</si>
  <si>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</si>
  <si>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</si>
  <si>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</si>
  <si>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</si>
  <si>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</si>
  <si>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</si>
  <si>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</si>
  <si>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</si>
  <si>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</si>
  <si>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</si>
  <si>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</si>
  <si>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</si>
  <si>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</si>
  <si>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</si>
  <si>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</si>
  <si>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</si>
  <si>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</si>
  <si>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</si>
  <si>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</si>
  <si>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</si>
  <si>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</si>
  <si>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</si>
  <si>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</si>
  <si>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</si>
  <si>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</si>
  <si>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</si>
  <si>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</si>
  <si>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</si>
  <si>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</si>
  <si>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</si>
  <si>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</si>
  <si>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</si>
  <si>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</si>
  <si>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</si>
  <si>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</si>
  <si>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</si>
  <si>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</si>
  <si>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</si>
  <si>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</si>
  <si>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</si>
  <si>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</si>
  <si>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</si>
  <si>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</si>
  <si>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</si>
  <si>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</si>
  <si>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</si>
  <si>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</si>
  <si>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</si>
  <si>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</si>
  <si>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</si>
  <si>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</si>
  <si>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</si>
  <si>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</si>
  <si>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</si>
  <si>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</si>
  <si>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</si>
  <si>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</si>
  <si>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</si>
  <si>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</si>
  <si>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</si>
  <si>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</si>
  <si>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</si>
  <si>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</si>
  <si>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</si>
  <si>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</si>
  <si>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</si>
  <si>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</si>
  <si>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</si>
  <si>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</si>
  <si>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</si>
  <si>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</si>
  <si>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</si>
  <si>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</si>
  <si>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</si>
  <si>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</si>
  <si>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</si>
  <si>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</si>
  <si>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</si>
  <si>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</si>
  <si>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</si>
  <si>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</si>
  <si>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</si>
  <si>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</si>
  <si>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</si>
  <si>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</si>
  <si>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</si>
  <si>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</si>
  <si>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</si>
  <si>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</si>
  <si>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</si>
  <si>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</si>
  <si>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</si>
  <si>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</si>
  <si>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</si>
  <si>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</si>
  <si>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</si>
  <si>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</si>
  <si>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</si>
  <si>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</si>
  <si>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</si>
  <si>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</si>
  <si>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</si>
  <si>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</si>
  <si>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</si>
  <si>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</si>
  <si>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</si>
  <si>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</si>
  <si>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</si>
  <si>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</si>
  <si>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</si>
  <si>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</si>
  <si>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</si>
  <si>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</si>
  <si>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</si>
  <si>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</si>
  <si>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</si>
  <si>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</si>
  <si>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</si>
  <si>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</si>
  <si>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</si>
  <si>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</si>
  <si>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</si>
  <si>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</si>
  <si>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</si>
  <si>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</si>
  <si>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</si>
  <si>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</si>
  <si>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</si>
  <si>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</si>
  <si>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</si>
  <si>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</si>
  <si>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</si>
  <si>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</si>
  <si>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</si>
  <si>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</si>
  <si>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</si>
  <si>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</si>
  <si>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</si>
  <si>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</si>
  <si>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</si>
  <si>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</si>
  <si>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</si>
  <si>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</si>
  <si>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</si>
  <si>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</si>
  <si>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</si>
  <si>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</si>
  <si>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</si>
  <si>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</si>
  <si>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</si>
  <si>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</si>
  <si>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</si>
  <si>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</si>
  <si>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</si>
  <si>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</si>
  <si>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</si>
  <si>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</si>
  <si>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</si>
  <si>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</si>
  <si>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</si>
  <si>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</si>
  <si>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</si>
  <si>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</si>
  <si>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</si>
  <si>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</si>
  <si>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</si>
  <si>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</si>
  <si>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</si>
  <si>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</si>
  <si>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</si>
  <si>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</si>
  <si>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</si>
  <si>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</si>
  <si>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</si>
  <si>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</si>
  <si>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</si>
  <si>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</si>
  <si>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</si>
  <si>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</si>
  <si>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</si>
  <si>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</si>
  <si>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</si>
  <si>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</si>
  <si>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</si>
  <si>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</si>
  <si>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</si>
  <si>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</si>
  <si>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</si>
  <si>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</si>
  <si>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</si>
  <si>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</si>
  <si>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</si>
  <si>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</si>
  <si>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</si>
  <si>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</si>
  <si>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</si>
  <si>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</si>
  <si>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</si>
  <si>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</si>
  <si>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</si>
  <si>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</si>
  <si>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</si>
  <si>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</si>
  <si>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</si>
  <si>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</si>
  <si>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</si>
  <si>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</si>
  <si>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</si>
  <si>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</si>
  <si>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</si>
  <si>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</si>
  <si>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</si>
  <si>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</si>
  <si>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</si>
  <si>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</si>
  <si>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</si>
  <si>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</si>
  <si>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</si>
  <si>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</si>
  <si>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</si>
  <si>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</si>
  <si>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</si>
  <si>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</si>
  <si>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</si>
  <si>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</si>
  <si>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</si>
  <si>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</si>
  <si>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</si>
  <si>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</si>
  <si>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</si>
  <si>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</si>
  <si>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</si>
  <si>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</si>
  <si>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</si>
  <si>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</si>
  <si>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</si>
  <si>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</si>
  <si>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</si>
  <si>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</si>
  <si>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</si>
  <si>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</si>
  <si>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</si>
  <si>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</si>
  <si>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</si>
  <si>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</si>
  <si>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</si>
  <si>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</si>
  <si>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</si>
  <si>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</si>
  <si>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</si>
  <si>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</si>
  <si>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</si>
  <si>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</si>
  <si>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</si>
  <si>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</si>
  <si>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</si>
  <si>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</si>
  <si>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</si>
  <si>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</si>
  <si>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</si>
  <si>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</si>
  <si>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</si>
  <si>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</si>
  <si>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</si>
  <si>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</si>
  <si>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</si>
  <si>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</si>
  <si>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</si>
  <si>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</si>
  <si>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</si>
  <si>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</si>
  <si>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</si>
  <si>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</si>
  <si>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</si>
  <si>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</si>
  <si>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</si>
  <si>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</si>
  <si>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</si>
  <si>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</si>
  <si>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</si>
  <si>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</si>
  <si>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</si>
  <si>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</si>
  <si>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</si>
  <si>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</si>
  <si>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</si>
  <si>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</si>
  <si>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</si>
  <si>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</si>
  <si>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</si>
  <si>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</si>
  <si>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</si>
  <si>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</si>
  <si>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</si>
  <si>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</si>
  <si>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</si>
  <si>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</si>
  <si>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</si>
  <si>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</si>
  <si>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</si>
  <si>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</si>
  <si>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</si>
  <si>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</si>
  <si>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</si>
  <si>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</si>
  <si>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</si>
  <si>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</si>
  <si>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</si>
  <si>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</si>
  <si>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</si>
  <si>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</si>
  <si>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</si>
  <si>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</si>
  <si>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</si>
  <si>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</si>
  <si>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</si>
  <si>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</si>
  <si>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</si>
  <si>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</si>
  <si>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</si>
  <si>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</si>
  <si>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</si>
  <si>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</si>
  <si>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</si>
  <si>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</si>
  <si>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</si>
  <si>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</si>
  <si>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</si>
  <si>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</si>
  <si>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</si>
  <si>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</si>
  <si>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</si>
  <si>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</si>
  <si>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</si>
  <si>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</si>
  <si>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</si>
  <si>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</si>
  <si>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</si>
  <si>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</si>
  <si>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</si>
  <si>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</si>
  <si>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</si>
  <si>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</si>
  <si>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</si>
  <si>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</si>
  <si>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</si>
  <si>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</si>
  <si>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</si>
  <si>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</si>
  <si>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</si>
  <si>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</si>
  <si>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</si>
  <si>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</si>
  <si>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</si>
  <si>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</si>
  <si>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</si>
  <si>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</si>
  <si>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</si>
  <si>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</si>
  <si>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</si>
  <si>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</si>
  <si>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</si>
  <si>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</si>
  <si>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</si>
  <si>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</si>
  <si>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</si>
  <si>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</si>
  <si>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</si>
  <si>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</si>
  <si>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</si>
  <si>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</si>
  <si>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</si>
  <si>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</si>
  <si>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</si>
  <si>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</si>
  <si>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</si>
  <si>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</si>
  <si>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</si>
  <si>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</si>
  <si>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</si>
  <si>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</si>
  <si>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</si>
  <si>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</si>
  <si>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</si>
  <si>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</si>
  <si>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</si>
  <si>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</si>
  <si>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</si>
  <si>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</si>
  <si>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</si>
  <si>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</si>
  <si>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</si>
  <si>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</si>
  <si>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</si>
  <si>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</si>
  <si>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</si>
  <si>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</si>
  <si>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</si>
  <si>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</si>
  <si>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</si>
  <si>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</si>
  <si>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</si>
  <si>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</si>
  <si>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</si>
  <si>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</si>
  <si>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</si>
  <si>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</si>
  <si>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</si>
  <si>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</si>
  <si>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</si>
  <si>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</si>
  <si>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</si>
  <si>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</si>
  <si>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</si>
  <si>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</si>
  <si>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</si>
  <si>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</si>
  <si>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</si>
  <si>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</si>
  <si>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</si>
  <si>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</si>
  <si>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</si>
  <si>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</si>
  <si>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</si>
  <si>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</si>
  <si>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</si>
  <si>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</si>
  <si>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</si>
  <si>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</si>
  <si>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</si>
  <si>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</si>
  <si>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</si>
  <si>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</si>
  <si>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</si>
  <si>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</si>
  <si>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</si>
  <si>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</si>
  <si>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</si>
  <si>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</si>
  <si>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</si>
  <si>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</si>
  <si>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</si>
  <si>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</si>
  <si>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</si>
  <si>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</si>
  <si>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</si>
  <si>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</si>
  <si>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</si>
  <si>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</si>
  <si>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</si>
  <si>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</si>
  <si>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</si>
  <si>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</si>
  <si>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</si>
  <si>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</si>
  <si>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</si>
  <si>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</si>
  <si>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</si>
  <si>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</si>
  <si>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</si>
  <si>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</si>
  <si>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</si>
  <si>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</si>
  <si>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</si>
  <si>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</si>
  <si>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</si>
  <si>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</si>
  <si>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</si>
  <si>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</si>
  <si>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</si>
  <si>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</si>
  <si>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</si>
  <si>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</si>
  <si>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</si>
  <si>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</si>
  <si>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</si>
  <si>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</si>
  <si>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</si>
  <si>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</si>
  <si>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</si>
  <si>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</si>
  <si>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</si>
  <si>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</si>
  <si>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</si>
  <si>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</si>
  <si>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</si>
  <si>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</si>
  <si>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</si>
  <si>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</si>
  <si>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</si>
  <si>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</si>
  <si>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</si>
  <si>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</si>
  <si>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</si>
  <si>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</si>
  <si>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</si>
  <si>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</si>
  <si>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</si>
  <si>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</si>
  <si>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</si>
  <si>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</si>
  <si>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</si>
  <si>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</si>
  <si>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</si>
  <si>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</si>
  <si>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</si>
  <si>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</si>
  <si>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</si>
  <si>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</si>
  <si>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</si>
  <si>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</si>
  <si>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</si>
  <si>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</si>
  <si>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</si>
  <si>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</si>
  <si>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</si>
  <si>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</si>
  <si>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</si>
  <si>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</si>
  <si>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</si>
  <si>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</si>
  <si>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</si>
  <si>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</si>
  <si>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</si>
  <si>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</si>
  <si>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</si>
  <si>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</si>
  <si>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</si>
  <si>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</si>
  <si>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</si>
  <si>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</si>
  <si>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</si>
  <si>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</si>
  <si>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</si>
  <si>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</si>
  <si>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</si>
  <si>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</si>
  <si>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</si>
  <si>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</si>
  <si>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</si>
  <si>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</si>
  <si>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</si>
  <si>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</si>
  <si>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</si>
  <si>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</si>
  <si>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</si>
  <si>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</si>
  <si>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</si>
  <si>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</si>
  <si>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</si>
  <si>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</si>
  <si>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</si>
  <si>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</si>
  <si>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</si>
  <si>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</si>
  <si>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</si>
  <si>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</si>
  <si>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</si>
  <si>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</si>
  <si>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</si>
  <si>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</si>
  <si>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</si>
  <si>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</si>
  <si>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</si>
  <si>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</si>
  <si>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</si>
  <si>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</si>
  <si>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</si>
  <si>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</si>
  <si>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</si>
  <si>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</si>
  <si>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</si>
  <si>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</si>
  <si>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</si>
  <si>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</si>
  <si>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</si>
  <si>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</si>
  <si>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</si>
  <si>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</si>
  <si>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</si>
  <si>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</si>
  <si>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</si>
  <si>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</si>
  <si>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</si>
  <si>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</si>
  <si>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</si>
  <si>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</si>
  <si>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</si>
  <si>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</si>
  <si>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</si>
  <si>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</si>
  <si>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</si>
  <si>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</si>
  <si>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</si>
  <si>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</si>
  <si>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</si>
  <si>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</si>
  <si>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</si>
  <si>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</si>
  <si>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</si>
  <si>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</si>
  <si>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</si>
  <si>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</si>
  <si>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</si>
  <si>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</si>
  <si>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</si>
  <si>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</si>
  <si>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</si>
  <si>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</si>
  <si>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</si>
  <si>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</si>
  <si>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</si>
  <si>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</si>
  <si>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</si>
  <si>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</si>
  <si>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</si>
  <si>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</si>
  <si>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</si>
  <si>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</si>
  <si>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</si>
  <si>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</si>
  <si>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</si>
  <si>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</si>
  <si>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</si>
  <si>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</si>
  <si>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</si>
  <si>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</si>
  <si>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</si>
  <si>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</si>
  <si>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</si>
  <si>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</si>
  <si>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</si>
  <si>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</si>
  <si>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</si>
  <si>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</si>
  <si>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</si>
  <si>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</si>
  <si>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</si>
  <si>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</si>
  <si>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</si>
  <si>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</si>
  <si>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</si>
  <si>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</si>
  <si>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</si>
  <si>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</si>
  <si>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</si>
  <si>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</si>
  <si>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</si>
  <si>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</si>
  <si>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</si>
  <si>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</si>
  <si>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</si>
  <si>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</si>
  <si>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</si>
  <si>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</si>
  <si>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</si>
  <si>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</si>
  <si>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</si>
  <si>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</si>
  <si>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</si>
  <si>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</si>
  <si>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</si>
  <si>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</si>
  <si>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</si>
  <si>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</si>
  <si>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</si>
  <si>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</si>
  <si>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</si>
  <si>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</si>
  <si>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</si>
  <si>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</si>
  <si>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</si>
  <si>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</si>
  <si>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</si>
  <si>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</si>
  <si>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</si>
  <si>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</si>
  <si>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</si>
  <si>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</si>
  <si>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</si>
  <si>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</si>
  <si>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</si>
  <si>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</si>
  <si>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</si>
  <si>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</si>
  <si>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</si>
  <si>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</si>
  <si>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</si>
  <si>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</si>
  <si>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</si>
  <si>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</si>
  <si>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</si>
  <si>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</si>
  <si>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</si>
  <si>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</si>
  <si>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</si>
  <si>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</si>
  <si>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</si>
  <si>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</si>
  <si>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</si>
  <si>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</si>
  <si>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</si>
  <si>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</si>
  <si>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</si>
  <si>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</si>
  <si>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</si>
  <si>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</si>
  <si>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</si>
  <si>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</si>
  <si>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</si>
  <si>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</si>
  <si>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</si>
  <si>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</si>
  <si>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</si>
  <si>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</si>
  <si>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</si>
  <si>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</si>
  <si>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</si>
  <si>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</si>
  <si>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</si>
  <si>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</si>
  <si>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</si>
  <si>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</si>
  <si>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</si>
  <si>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</si>
  <si>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</si>
  <si>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</si>
  <si>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</si>
  <si>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</si>
  <si>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</si>
  <si>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</si>
  <si>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</si>
  <si>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</si>
  <si>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</si>
  <si>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</si>
  <si>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</si>
  <si>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</si>
  <si>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</si>
  <si>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</si>
  <si>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</si>
  <si>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</si>
  <si>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</si>
  <si>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</si>
  <si>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</si>
  <si>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</si>
  <si>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</si>
  <si>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</si>
  <si>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</si>
  <si>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</si>
  <si>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</si>
  <si>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</si>
  <si>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</si>
  <si>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</si>
  <si>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</si>
  <si>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</si>
  <si>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</si>
  <si>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</si>
  <si>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</si>
  <si>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</si>
  <si>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</si>
  <si>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</si>
  <si>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</si>
  <si>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</si>
  <si>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</si>
  <si>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</si>
  <si>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</si>
  <si>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</si>
  <si>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</si>
  <si>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</si>
  <si>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</si>
  <si>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</si>
  <si>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</si>
  <si>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</si>
  <si>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</si>
  <si>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</si>
  <si>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</si>
  <si>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</si>
  <si>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</si>
  <si>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</si>
  <si>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</si>
  <si>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</si>
  <si>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</si>
  <si>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</si>
  <si>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</si>
  <si>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</si>
  <si>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</si>
  <si>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</si>
  <si>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</si>
  <si>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</si>
  <si>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</si>
  <si>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</si>
  <si>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</si>
  <si>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</si>
  <si>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</si>
  <si>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</si>
  <si>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</si>
  <si>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</si>
  <si>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</si>
  <si>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</si>
  <si>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</si>
  <si>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</si>
  <si>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</si>
  <si>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</si>
  <si>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</si>
  <si>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</si>
  <si>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</si>
  <si>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</si>
  <si>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</si>
  <si>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</si>
  <si>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</si>
  <si>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</si>
  <si>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</si>
  <si>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</si>
  <si>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</si>
  <si>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</si>
  <si>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</si>
  <si>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</si>
  <si>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</si>
  <si>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</si>
  <si>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</si>
  <si>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</si>
  <si>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</si>
  <si>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</si>
  <si>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</si>
  <si>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</si>
  <si>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</si>
  <si>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</si>
  <si>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</si>
  <si>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</si>
  <si>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</si>
  <si>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</si>
  <si>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</si>
  <si>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</si>
  <si>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</si>
  <si>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</si>
  <si>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</si>
  <si>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</si>
  <si>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</si>
  <si>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</si>
  <si>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</si>
  <si>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</si>
  <si>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</si>
  <si>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</si>
  <si>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</si>
  <si>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</si>
  <si>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</si>
  <si>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</si>
  <si>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</si>
  <si>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</si>
  <si>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</si>
  <si>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</si>
  <si>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</si>
  <si>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</si>
  <si>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</si>
  <si>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</si>
  <si>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</si>
  <si>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</si>
  <si>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</si>
  <si>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</si>
  <si>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</si>
  <si>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</si>
  <si>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</si>
  <si>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</si>
  <si>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</si>
  <si>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</si>
  <si>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</si>
  <si>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</si>
  <si>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</si>
  <si>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</si>
  <si>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</si>
  <si>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</si>
  <si>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</si>
  <si>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</si>
  <si>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</si>
  <si>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</si>
  <si>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</si>
  <si>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</si>
  <si>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</si>
  <si>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</si>
  <si>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</si>
  <si>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</si>
  <si>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</si>
  <si>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</si>
  <si>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</si>
  <si>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</si>
  <si>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</si>
  <si>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</si>
  <si>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</si>
  <si>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</si>
  <si>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</si>
  <si>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</si>
  <si>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</si>
  <si>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</si>
  <si>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</si>
  <si>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</si>
  <si>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</si>
  <si>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</si>
  <si>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</si>
  <si>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</si>
  <si>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</si>
  <si>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</si>
  <si>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</si>
  <si>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</si>
  <si>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</si>
  <si>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</si>
  <si>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</si>
  <si>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</si>
  <si>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</si>
  <si>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</si>
  <si>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</si>
  <si>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</si>
  <si>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</si>
  <si>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</si>
  <si>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</si>
  <si>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</si>
  <si>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</si>
  <si>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</si>
  <si>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</si>
  <si>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</si>
  <si>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</si>
  <si>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</si>
  <si>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</si>
  <si>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</si>
  <si>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</si>
  <si>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</si>
  <si>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</si>
  <si>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</si>
  <si>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</si>
  <si>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</si>
  <si>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</si>
  <si>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</si>
  <si>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</si>
  <si>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</si>
  <si>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</si>
  <si>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</si>
  <si>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</si>
  <si>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</si>
  <si>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</si>
  <si>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</si>
  <si>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</si>
  <si>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</si>
  <si>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</si>
  <si>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</si>
  <si>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</si>
  <si>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</si>
  <si>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</si>
  <si>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</si>
  <si>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</si>
  <si>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</si>
  <si>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</si>
  <si>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</si>
  <si>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</si>
  <si>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</si>
  <si>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</si>
  <si>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</si>
  <si>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</si>
  <si>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</si>
  <si>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</si>
  <si>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</si>
  <si>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</si>
  <si>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</si>
  <si>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</si>
  <si>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</si>
  <si>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</si>
  <si>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</si>
  <si>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</si>
  <si>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</si>
  <si>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</si>
  <si>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</si>
  <si>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</si>
  <si>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</si>
  <si>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</si>
  <si>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</si>
  <si>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</si>
  <si>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</si>
  <si>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</si>
  <si>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</si>
  <si>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</si>
  <si>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</si>
  <si>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</si>
  <si>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</si>
  <si>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</si>
  <si>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</si>
  <si>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</si>
  <si>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</si>
  <si>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</si>
  <si>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</si>
  <si>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</si>
  <si>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</si>
  <si>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</si>
  <si>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</si>
  <si>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</si>
  <si>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</si>
  <si>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</si>
  <si>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</si>
  <si>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</si>
  <si>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</si>
  <si>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</si>
  <si>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</si>
  <si>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</si>
  <si>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</si>
  <si>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</si>
  <si>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</si>
  <si>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</si>
  <si>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</si>
  <si>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</si>
  <si>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</si>
  <si>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</si>
  <si>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</si>
  <si>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</si>
  <si>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</si>
  <si>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</si>
  <si>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</si>
  <si>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</si>
  <si>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</si>
  <si>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</si>
  <si>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</si>
  <si>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</si>
  <si>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</si>
  <si>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</si>
  <si>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</si>
  <si>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</si>
  <si>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</si>
  <si>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</si>
  <si>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</si>
  <si>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</si>
  <si>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</si>
  <si>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</si>
  <si>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</si>
  <si>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</si>
  <si>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</si>
  <si>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</si>
  <si>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</si>
  <si>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</si>
  <si>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</si>
  <si>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</si>
  <si>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</si>
  <si>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</si>
  <si>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</si>
  <si>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</si>
  <si>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</si>
  <si>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</si>
  <si>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</si>
  <si>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</si>
  <si>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</si>
  <si>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</si>
  <si>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</si>
  <si>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</si>
  <si>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</si>
  <si>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</si>
  <si>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</si>
  <si>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</si>
  <si>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</si>
  <si>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</si>
  <si>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</si>
  <si>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</si>
  <si>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</si>
  <si>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</si>
  <si>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</si>
  <si>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</si>
  <si>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</si>
  <si>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</si>
  <si>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</si>
  <si>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</si>
  <si>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</si>
  <si>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</si>
  <si>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</si>
  <si>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</si>
  <si>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</si>
  <si>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</si>
  <si>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</si>
  <si>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</si>
  <si>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</si>
  <si>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</si>
  <si>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</si>
  <si>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</si>
  <si>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</si>
  <si>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</si>
  <si>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</si>
  <si>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</si>
  <si>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</si>
  <si>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</si>
  <si>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</si>
  <si>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</si>
  <si>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</si>
  <si>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</si>
  <si>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</si>
  <si>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</si>
  <si>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</si>
  <si>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</si>
  <si>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</si>
  <si>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</si>
  <si>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</si>
  <si>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</si>
  <si>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</si>
  <si>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</si>
  <si>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</si>
  <si>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</si>
  <si>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</si>
  <si>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</si>
  <si>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</si>
  <si>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</si>
  <si>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</si>
  <si>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</si>
  <si>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</si>
  <si>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</si>
  <si>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</si>
  <si>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</si>
  <si>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</si>
  <si>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</si>
  <si>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</si>
  <si>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</si>
  <si>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</si>
  <si>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</si>
  <si>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</si>
  <si>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</si>
  <si>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</si>
  <si>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</si>
  <si>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</si>
  <si>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</si>
  <si>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</si>
  <si>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</si>
  <si>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</si>
  <si>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</si>
  <si>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</si>
  <si>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</si>
  <si>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</si>
  <si>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</si>
  <si>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</si>
  <si>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</si>
  <si>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</si>
  <si>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</si>
  <si>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</si>
  <si>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</si>
  <si>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</si>
  <si>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</si>
  <si>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</si>
  <si>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</si>
  <si>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</si>
  <si>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</si>
  <si>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</si>
  <si>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</si>
  <si>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</si>
  <si>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</si>
  <si>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</si>
  <si>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</si>
  <si>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</si>
  <si>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</si>
  <si>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</si>
  <si>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</si>
  <si>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</si>
  <si>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</si>
  <si>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</si>
  <si>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</si>
  <si>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</si>
  <si>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</si>
  <si>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</si>
  <si>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</si>
  <si>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</si>
  <si>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</si>
  <si>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</si>
  <si>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</si>
  <si>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</si>
  <si>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</si>
  <si>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</si>
  <si>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</si>
  <si>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</si>
  <si>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</si>
  <si>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</si>
  <si>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</si>
  <si>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</si>
  <si>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</si>
  <si>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</si>
  <si>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</si>
  <si>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</si>
  <si>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</si>
  <si>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</si>
  <si>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</si>
  <si>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</si>
  <si>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</si>
  <si>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</si>
  <si>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</si>
  <si>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</si>
  <si>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</si>
  <si>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</si>
  <si>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</si>
  <si>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</si>
  <si>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</si>
  <si>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</si>
  <si>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</si>
  <si>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</si>
  <si>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</si>
  <si>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</si>
  <si>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</si>
  <si>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</si>
  <si>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</si>
  <si>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</si>
  <si>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</si>
  <si>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</si>
  <si>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</si>
  <si>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</si>
  <si>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</si>
  <si>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</si>
  <si>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</si>
  <si>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</si>
  <si>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</si>
  <si>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</si>
  <si>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</si>
  <si>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</si>
  <si>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</si>
  <si>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</si>
  <si>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</si>
  <si>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</si>
  <si>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</si>
  <si>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</si>
  <si>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</si>
  <si>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</si>
  <si>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</si>
  <si>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</si>
  <si>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</si>
  <si>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</si>
  <si>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</si>
  <si>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</si>
  <si>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</si>
  <si>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</si>
  <si>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</si>
  <si>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</si>
  <si>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</si>
  <si>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</si>
  <si>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</si>
  <si>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</si>
  <si>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</si>
  <si>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</si>
  <si>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</si>
  <si>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</si>
  <si>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</si>
  <si>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</si>
  <si>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</si>
  <si>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</si>
  <si>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</si>
  <si>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</si>
  <si>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</si>
  <si>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</si>
  <si>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</si>
  <si>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</si>
  <si>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</si>
  <si>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</si>
  <si>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</si>
  <si>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</si>
  <si>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</si>
  <si>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</si>
  <si>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</si>
  <si>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</si>
  <si>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</si>
  <si>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</si>
  <si>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</si>
  <si>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</si>
  <si>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</si>
  <si>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</si>
  <si>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</si>
  <si>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</si>
  <si>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</si>
  <si>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</si>
  <si>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</si>
  <si>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</si>
  <si>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</si>
  <si>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</si>
  <si>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</si>
  <si>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</si>
  <si>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</si>
  <si>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</si>
  <si>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</si>
  <si>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</si>
  <si>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</si>
  <si>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</si>
  <si>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</si>
  <si>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</si>
  <si>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</si>
  <si>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</si>
  <si>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</si>
  <si>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</si>
  <si>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</si>
  <si>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</si>
  <si>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</si>
  <si>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</si>
  <si>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</si>
  <si>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</si>
  <si>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</si>
  <si>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</si>
  <si>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</si>
  <si>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</si>
  <si>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</si>
  <si>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</si>
  <si>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</si>
  <si>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</si>
  <si>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</si>
  <si>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</si>
  <si>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</si>
  <si>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</si>
  <si>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</si>
  <si>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</si>
  <si>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</si>
  <si>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</si>
  <si>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</si>
  <si>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</si>
  <si>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</si>
  <si>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</si>
  <si>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</si>
  <si>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</si>
  <si>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</si>
  <si>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</si>
  <si>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</si>
  <si>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</si>
  <si>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</si>
  <si>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</si>
  <si>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</si>
  <si>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</si>
  <si>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</si>
  <si>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</si>
  <si>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</si>
  <si>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</si>
  <si>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</si>
  <si>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</si>
  <si>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</si>
  <si>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</si>
  <si>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</si>
  <si>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</si>
  <si>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</si>
  <si>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</si>
  <si>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</si>
  <si>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</si>
  <si>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</si>
  <si>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</si>
  <si>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</si>
  <si>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</si>
  <si>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</si>
  <si>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</si>
  <si>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</si>
  <si>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</si>
  <si>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</si>
  <si>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</si>
  <si>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</si>
  <si>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</si>
  <si>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</si>
  <si>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</si>
  <si>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</si>
  <si>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</si>
  <si>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</si>
  <si>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</si>
  <si>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</si>
  <si>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</si>
  <si>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</si>
  <si>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</si>
  <si>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</si>
  <si>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</si>
  <si>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</si>
  <si>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</si>
  <si>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</si>
  <si>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</si>
  <si>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</si>
  <si>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</si>
  <si>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</si>
  <si>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</si>
  <si>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</si>
  <si>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</si>
  <si>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</si>
  <si>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</si>
  <si>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</si>
  <si>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</si>
  <si>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</si>
  <si>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</si>
  <si>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</si>
  <si>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</si>
  <si>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</si>
  <si>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</si>
  <si>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</si>
  <si>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</si>
  <si>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</si>
  <si>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</si>
  <si>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</si>
  <si>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</si>
  <si>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</si>
  <si>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</si>
  <si>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</si>
  <si>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</si>
  <si>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</si>
  <si>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</si>
  <si>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</si>
  <si>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</si>
  <si>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</si>
  <si>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</si>
  <si>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</si>
  <si>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</si>
  <si>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</si>
  <si>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</si>
  <si>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</si>
  <si>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</si>
  <si>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</si>
  <si>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</si>
  <si>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</si>
  <si>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</si>
  <si>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</si>
  <si>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</si>
  <si>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</si>
  <si>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</si>
  <si>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</si>
  <si>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</si>
  <si>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</si>
  <si>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</si>
  <si>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</si>
  <si>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</si>
  <si>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</si>
  <si>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</si>
  <si>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</si>
  <si>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</si>
  <si>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</si>
  <si>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</si>
  <si>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</si>
  <si>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</si>
  <si>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</si>
  <si>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</si>
  <si>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</si>
  <si>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</si>
  <si>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</si>
  <si>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</si>
  <si>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</si>
  <si>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</si>
  <si>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</si>
  <si>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</si>
  <si>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</si>
  <si>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</si>
  <si>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</si>
  <si>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</si>
  <si>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</si>
  <si>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</si>
  <si>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</si>
  <si>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</si>
  <si>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</si>
  <si>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</si>
  <si>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</si>
  <si>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</si>
  <si>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</si>
  <si>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</si>
  <si>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</si>
  <si>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</si>
  <si>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</si>
  <si>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</si>
  <si>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</si>
  <si>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</si>
  <si>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</si>
  <si>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</si>
  <si>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</si>
  <si>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</si>
  <si>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</si>
  <si>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</si>
  <si>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</si>
  <si>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</si>
  <si>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</si>
  <si>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</si>
  <si>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</si>
  <si>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</si>
  <si>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</si>
  <si>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</si>
  <si>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</si>
  <si>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</si>
  <si>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</si>
  <si>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</si>
  <si>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</si>
  <si>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</si>
  <si>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</si>
  <si>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</si>
  <si>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</si>
  <si>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</si>
  <si>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</si>
  <si>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</si>
  <si>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</si>
  <si>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</si>
  <si>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</si>
  <si>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</si>
  <si>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</si>
  <si>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</si>
  <si>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</si>
  <si>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</si>
  <si>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</si>
  <si>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</si>
  <si>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</si>
  <si>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</si>
  <si>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</si>
  <si>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</si>
  <si>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</si>
  <si>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</si>
  <si>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</si>
  <si>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</si>
  <si>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</si>
  <si>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</si>
  <si>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</si>
  <si>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</si>
  <si>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</si>
  <si>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</si>
  <si>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</si>
  <si>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</si>
  <si>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</si>
  <si>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</si>
  <si>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</si>
  <si>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</si>
  <si>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</si>
  <si>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</si>
  <si>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</si>
  <si>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</si>
  <si>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</si>
  <si>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</si>
  <si>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</si>
  <si>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</si>
  <si>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</si>
  <si>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</si>
  <si>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</si>
  <si>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</si>
  <si>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</si>
  <si>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</si>
  <si>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</si>
  <si>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</si>
  <si>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</si>
  <si>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</si>
  <si>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</si>
  <si>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</si>
  <si>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</si>
  <si>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</si>
  <si>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</si>
  <si>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</si>
  <si>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</si>
  <si>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</si>
  <si>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</si>
  <si>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</si>
  <si>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</si>
  <si>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</si>
  <si>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</si>
  <si>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</si>
  <si>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</si>
  <si>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</si>
  <si>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</si>
  <si>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</si>
  <si>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</si>
  <si>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</si>
  <si>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</si>
  <si>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</si>
  <si>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</si>
  <si>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</si>
  <si>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</si>
  <si>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</si>
  <si>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</si>
  <si>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</si>
  <si>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</si>
  <si>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</si>
  <si>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</si>
  <si>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</si>
  <si>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</si>
  <si>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</si>
  <si>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</si>
  <si>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</si>
  <si>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</si>
  <si>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</si>
  <si>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</si>
  <si>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</si>
  <si>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</si>
  <si>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</si>
  <si>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</si>
  <si>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</si>
  <si>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</si>
  <si>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</si>
  <si>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</si>
  <si>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</si>
  <si>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</si>
  <si>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</si>
  <si>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</si>
  <si>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</si>
  <si>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</si>
  <si>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</si>
  <si>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</si>
  <si>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</si>
  <si>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</si>
  <si>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</si>
  <si>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</si>
  <si>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</si>
  <si>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</si>
  <si>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</si>
  <si>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</si>
  <si>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</si>
  <si>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</si>
  <si>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</si>
  <si>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</si>
  <si>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</si>
  <si>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</si>
  <si>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</si>
  <si>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</si>
  <si>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</si>
  <si>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</si>
  <si>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</si>
  <si>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</si>
  <si>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</si>
  <si>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</si>
  <si>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</si>
  <si>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</si>
  <si>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</si>
  <si>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</si>
  <si>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</si>
  <si>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</si>
  <si>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</si>
  <si>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</si>
  <si>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</si>
  <si>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</si>
  <si>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</si>
  <si>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</si>
  <si>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</si>
  <si>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</si>
  <si>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</si>
  <si>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</si>
  <si>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</si>
  <si>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</si>
  <si>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</si>
  <si>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</si>
  <si>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</si>
  <si>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</si>
  <si>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</si>
  <si>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</si>
  <si>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</si>
  <si>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</si>
  <si>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</si>
  <si>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</si>
  <si>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</si>
  <si>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</si>
  <si>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</si>
  <si>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</si>
  <si>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</si>
  <si>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</si>
  <si>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</si>
  <si>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</si>
  <si>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</si>
  <si>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</si>
  <si>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</si>
  <si>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</si>
  <si>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</si>
  <si>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</si>
  <si>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</si>
  <si>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</si>
  <si>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</si>
  <si>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</si>
  <si>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</si>
  <si>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</si>
  <si>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</si>
  <si>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</si>
  <si>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</si>
  <si>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</si>
  <si>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</si>
  <si>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</si>
  <si>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</si>
  <si>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</si>
  <si>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</si>
  <si>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</si>
  <si>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</si>
  <si>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</si>
  <si>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</si>
  <si>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</si>
  <si>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</si>
  <si>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</si>
  <si>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</si>
  <si>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</si>
  <si>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</si>
  <si>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</si>
  <si>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</si>
  <si>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</si>
  <si>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</si>
  <si>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</si>
  <si>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</si>
  <si>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</si>
  <si>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</si>
  <si>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</si>
  <si>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</si>
  <si>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</si>
  <si>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</si>
  <si>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</si>
  <si>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</si>
  <si>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</si>
  <si>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</si>
  <si>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</si>
  <si>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</si>
  <si>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</si>
  <si>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</si>
  <si>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</si>
  <si>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</si>
  <si>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</si>
  <si>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</si>
  <si>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</si>
  <si>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</si>
  <si>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</si>
  <si>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</si>
  <si>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</si>
  <si>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</si>
  <si>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</si>
  <si>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</si>
  <si>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</si>
  <si>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</si>
  <si>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</si>
  <si>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</si>
  <si>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</si>
  <si>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</si>
  <si>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</si>
  <si>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</si>
  <si>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</si>
  <si>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</si>
  <si>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</si>
  <si>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</si>
  <si>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</si>
  <si>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</si>
  <si>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</si>
  <si>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</si>
  <si>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</si>
  <si>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</si>
  <si>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</si>
  <si>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</si>
  <si>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</si>
  <si>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</si>
  <si>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</si>
  <si>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</si>
  <si>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</si>
  <si>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</si>
  <si>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</si>
  <si>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</si>
  <si>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</si>
  <si>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</si>
  <si>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</si>
  <si>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</si>
  <si>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</si>
  <si>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</si>
  <si>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</si>
  <si>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</si>
  <si>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</si>
  <si>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</si>
  <si>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</si>
  <si>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</si>
  <si>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</si>
  <si>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</si>
  <si>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</si>
  <si>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</si>
  <si>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</si>
  <si>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</si>
  <si>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</si>
  <si>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</si>
  <si>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</si>
  <si>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</si>
  <si>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</si>
  <si>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</si>
  <si>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</si>
  <si>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</si>
  <si>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</si>
  <si>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</si>
  <si>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</si>
  <si>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</si>
  <si>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</si>
  <si>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</si>
  <si>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</si>
  <si>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</si>
  <si>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</si>
  <si>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</si>
  <si>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</si>
  <si>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</si>
  <si>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</si>
  <si>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</si>
  <si>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</si>
  <si>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</si>
  <si>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</si>
  <si>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</si>
  <si>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</si>
  <si>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</si>
  <si>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</si>
  <si>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</si>
  <si>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</si>
  <si>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</si>
  <si>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</si>
  <si>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</si>
  <si>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</si>
  <si>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</si>
  <si>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</si>
  <si>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</si>
  <si>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</si>
  <si>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</si>
  <si>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</si>
  <si>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</si>
  <si>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</si>
  <si>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</si>
  <si>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</si>
  <si>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</si>
  <si>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</si>
  <si>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</si>
  <si>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</si>
  <si>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</si>
  <si>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</si>
  <si>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</si>
  <si>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</si>
  <si>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</si>
  <si>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</si>
  <si>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</si>
  <si>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</si>
  <si>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</si>
  <si>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</si>
  <si>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</si>
  <si>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</si>
  <si>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</si>
  <si>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</si>
  <si>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</si>
  <si>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</si>
  <si>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</si>
  <si>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</si>
  <si>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</si>
  <si>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</si>
  <si>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</si>
  <si>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</si>
  <si>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</si>
  <si>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</si>
  <si>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</si>
  <si>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</si>
  <si>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</si>
  <si>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</si>
  <si>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</si>
  <si>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</si>
  <si>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</si>
  <si>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</si>
  <si>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</si>
  <si>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</si>
  <si>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</si>
  <si>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</si>
  <si>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</si>
  <si>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</si>
  <si>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</si>
  <si>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</si>
  <si>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</si>
  <si>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</si>
  <si>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</si>
  <si>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</si>
  <si>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</si>
  <si>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</si>
  <si>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</si>
  <si>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</si>
  <si>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</si>
  <si>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</si>
  <si>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</si>
  <si>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</si>
  <si>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</si>
  <si>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</si>
  <si>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</si>
  <si>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</si>
  <si>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</si>
  <si>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</si>
  <si>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</si>
  <si>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</si>
  <si>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</si>
  <si>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</si>
  <si>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</si>
  <si>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</si>
  <si>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</si>
  <si>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</si>
  <si>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</si>
  <si>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</si>
  <si>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</si>
  <si>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</si>
  <si>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</si>
  <si>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</si>
  <si>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</si>
  <si>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</si>
  <si>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</si>
  <si>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</si>
  <si>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</si>
  <si>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</si>
  <si>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</si>
  <si>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</si>
  <si>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</si>
  <si>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</si>
  <si>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</si>
  <si>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</si>
  <si>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</si>
  <si>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</si>
  <si>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</si>
  <si>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</si>
  <si>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</si>
  <si>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</si>
  <si>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</si>
  <si>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</si>
  <si>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</si>
  <si>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</si>
  <si>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</si>
  <si>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</si>
  <si>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</si>
  <si>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</si>
  <si>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</si>
  <si>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</si>
  <si>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</si>
  <si>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</si>
  <si>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</si>
  <si>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</si>
  <si>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</si>
  <si>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</si>
  <si>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</si>
  <si>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</si>
  <si>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</si>
  <si>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</si>
  <si>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</si>
  <si>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</si>
  <si>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</si>
  <si>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</si>
  <si>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</si>
  <si>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</si>
  <si>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</si>
  <si>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</si>
  <si>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</si>
  <si>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</si>
  <si>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</si>
  <si>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</si>
  <si>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</si>
  <si>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</si>
  <si>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</si>
  <si>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</si>
  <si>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</si>
  <si>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</si>
  <si>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</si>
  <si>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</si>
  <si>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</si>
  <si>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</si>
  <si>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</si>
  <si>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</si>
  <si>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</si>
  <si>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</si>
  <si>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</si>
  <si>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</si>
  <si>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</si>
  <si>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</si>
  <si>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</si>
  <si>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</si>
  <si>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</si>
  <si>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</si>
  <si>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</si>
  <si>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</si>
  <si>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</si>
  <si>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</si>
  <si>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</si>
  <si>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</si>
  <si>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</si>
  <si>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</si>
  <si>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</si>
  <si>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</si>
  <si>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</si>
  <si>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</si>
  <si>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</si>
  <si>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</si>
  <si>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</si>
  <si>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</si>
  <si>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</si>
  <si>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</si>
  <si>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</si>
  <si>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</si>
  <si>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</si>
  <si>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</si>
  <si>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</si>
  <si>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</si>
  <si>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</si>
  <si>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</si>
  <si>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</si>
  <si>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</si>
  <si>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</si>
  <si>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</si>
  <si>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</si>
  <si>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</si>
  <si>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</si>
  <si>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</si>
  <si>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</si>
  <si>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</si>
  <si>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</si>
  <si>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</si>
  <si>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</si>
  <si>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</si>
  <si>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</si>
  <si>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</si>
  <si>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</si>
  <si>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</si>
  <si>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</si>
  <si>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</si>
  <si>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</si>
  <si>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</si>
  <si>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</si>
  <si>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</si>
  <si>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</si>
  <si>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</si>
  <si>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</si>
  <si>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</si>
  <si>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</si>
  <si>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</si>
  <si>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</si>
  <si>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</si>
  <si>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</si>
  <si>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</si>
  <si>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</si>
  <si>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</si>
  <si>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</si>
  <si>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</si>
  <si>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</si>
  <si>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</si>
  <si>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</si>
  <si>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</si>
  <si>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</si>
  <si>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</si>
  <si>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</si>
  <si>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</si>
  <si>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</si>
  <si>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</si>
  <si>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</si>
  <si>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</si>
  <si>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</si>
  <si>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</si>
  <si>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</si>
  <si>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</si>
  <si>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</si>
  <si>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</si>
  <si>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</si>
  <si>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</si>
  <si>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</si>
  <si>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</si>
  <si>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</si>
  <si>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</si>
  <si>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</si>
  <si>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</si>
  <si>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</si>
  <si>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</si>
  <si>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</si>
  <si>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</si>
  <si>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</si>
  <si>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</si>
  <si>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</si>
  <si>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</si>
  <si>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</si>
  <si>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</si>
  <si>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</si>
  <si>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</si>
  <si>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</si>
  <si>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</si>
  <si>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</si>
  <si>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</si>
  <si>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</si>
  <si>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</si>
  <si>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</si>
  <si>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</si>
  <si>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</si>
  <si>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</si>
  <si>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</si>
  <si>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</si>
  <si>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</si>
  <si>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</si>
  <si>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</si>
  <si>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</si>
  <si>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</si>
  <si>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</si>
  <si>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</si>
  <si>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</si>
  <si>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</si>
  <si>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</si>
  <si>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</si>
  <si>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</si>
  <si>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</si>
  <si>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</si>
  <si>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</si>
  <si>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</si>
  <si>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</si>
  <si>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</si>
  <si>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</si>
  <si>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</si>
  <si>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</si>
  <si>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</si>
  <si>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</si>
  <si>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</si>
  <si>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</si>
  <si>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</si>
  <si>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</si>
  <si>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</si>
  <si>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</si>
  <si>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</si>
  <si>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</si>
  <si>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</si>
  <si>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</si>
  <si>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</si>
  <si>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</si>
  <si>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</si>
  <si>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</si>
  <si>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</si>
  <si>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</si>
  <si>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</si>
  <si>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</si>
  <si>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</si>
  <si>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</si>
  <si>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</si>
  <si>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</si>
  <si>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</si>
  <si>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</si>
  <si>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</si>
  <si>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</si>
  <si>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</si>
  <si>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</si>
  <si>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</si>
  <si>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</si>
  <si>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</si>
  <si>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</si>
  <si>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</si>
  <si>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</si>
  <si>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</si>
  <si>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</si>
  <si>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</si>
  <si>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</si>
  <si>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</si>
  <si>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</si>
  <si>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</si>
  <si>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</si>
  <si>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</si>
  <si>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</si>
  <si>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</si>
  <si>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</si>
  <si>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</si>
  <si>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</si>
  <si>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</si>
  <si>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</si>
  <si>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</si>
  <si>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</si>
  <si>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</si>
  <si>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</si>
  <si>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</si>
  <si>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</si>
  <si>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</si>
  <si>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</si>
  <si>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</si>
  <si>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</si>
  <si>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</si>
  <si>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</si>
  <si>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</si>
  <si>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</si>
  <si>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</si>
  <si>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</si>
  <si>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</si>
  <si>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</si>
  <si>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</si>
  <si>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</si>
  <si>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</si>
  <si>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</si>
  <si>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</si>
  <si>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</si>
  <si>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</si>
  <si>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</si>
  <si>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</si>
  <si>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</si>
  <si>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</si>
  <si>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</si>
  <si>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</si>
  <si>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</si>
  <si>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</si>
  <si>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</si>
  <si>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</si>
  <si>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</si>
  <si>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</si>
  <si>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</si>
  <si>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</si>
  <si>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</si>
  <si>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</si>
  <si>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</si>
  <si>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</si>
  <si>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</si>
  <si>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</si>
  <si>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</si>
  <si>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</si>
  <si>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</si>
  <si>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</si>
  <si>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</si>
  <si>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</si>
  <si>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</si>
  <si>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</si>
  <si>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</si>
  <si>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</si>
  <si>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</si>
  <si>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</si>
  <si>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</si>
  <si>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</si>
  <si>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</si>
  <si>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</si>
  <si>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</si>
  <si>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</si>
  <si>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</si>
  <si>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</si>
  <si>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</si>
  <si>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</si>
  <si>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</si>
  <si>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</si>
  <si>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</si>
  <si>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</si>
  <si>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</si>
  <si>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</si>
  <si>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</si>
  <si>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</si>
  <si>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</si>
  <si>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</si>
  <si>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</si>
  <si>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</si>
  <si>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</si>
  <si>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</si>
  <si>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</si>
  <si>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</si>
  <si>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</si>
  <si>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</si>
  <si>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</si>
  <si>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</si>
  <si>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</si>
  <si>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</si>
  <si>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</si>
  <si>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</si>
  <si>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</si>
  <si>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</si>
  <si>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</si>
  <si>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</si>
  <si>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</si>
  <si>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</si>
  <si>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</si>
  <si>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</si>
  <si>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</si>
  <si>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</si>
  <si>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</si>
  <si>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</si>
  <si>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</si>
  <si>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</si>
  <si>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</si>
  <si>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</si>
  <si>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</si>
  <si>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</si>
  <si>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</si>
  <si>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</si>
  <si>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</si>
  <si>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</si>
  <si>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</si>
  <si>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</si>
  <si>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</si>
  <si>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</si>
  <si>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</si>
  <si>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</si>
  <si>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</si>
  <si>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</si>
  <si>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</si>
  <si>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</si>
  <si>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</si>
  <si>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</si>
  <si>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</si>
  <si>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</si>
  <si>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</si>
  <si>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</si>
  <si>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</si>
  <si>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</si>
  <si>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</si>
  <si>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</si>
  <si>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</si>
  <si>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</si>
  <si>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</si>
  <si>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</si>
  <si>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</si>
  <si>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</si>
  <si>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</si>
  <si>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</si>
  <si>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</si>
  <si>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</si>
  <si>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</si>
  <si>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</si>
  <si>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</si>
  <si>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</si>
  <si>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</si>
  <si>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</si>
  <si>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</si>
  <si>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</si>
  <si>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</si>
  <si>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</si>
  <si>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</si>
  <si>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</si>
  <si>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</si>
  <si>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</si>
  <si>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</si>
  <si>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</si>
  <si>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</si>
  <si>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</si>
  <si>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</si>
  <si>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</si>
  <si>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</si>
  <si>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</si>
  <si>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</si>
  <si>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</si>
  <si>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</si>
  <si>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</si>
  <si>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</si>
  <si>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</si>
  <si>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</si>
  <si>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</si>
  <si>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</si>
  <si>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</si>
  <si>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</si>
  <si>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</si>
  <si>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</si>
  <si>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</si>
  <si>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</si>
  <si>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</si>
  <si>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</si>
  <si>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</si>
  <si>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</si>
  <si>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</si>
  <si>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</si>
  <si>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</si>
  <si>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</si>
  <si>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</si>
  <si>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</si>
  <si>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</si>
  <si>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</si>
  <si>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</si>
  <si>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</si>
  <si>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</si>
  <si>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</si>
  <si>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</si>
  <si>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</si>
  <si>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</si>
  <si>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</si>
  <si>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</si>
  <si>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</si>
  <si>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</si>
  <si>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</si>
  <si>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</si>
  <si>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</si>
  <si>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</si>
  <si>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</si>
  <si>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</si>
  <si>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</si>
  <si>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</si>
  <si>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</si>
  <si>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</si>
  <si>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</si>
  <si>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</si>
  <si>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</si>
  <si>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</si>
  <si>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</si>
  <si>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</si>
  <si>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</si>
  <si>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</si>
  <si>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</si>
  <si>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</si>
  <si>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</si>
  <si>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</si>
  <si>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</si>
  <si>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</si>
  <si>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</si>
  <si>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</si>
  <si>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</si>
  <si>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</si>
  <si>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</si>
  <si>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</si>
  <si>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</si>
  <si>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</si>
  <si>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</si>
  <si>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</si>
  <si>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</si>
  <si>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</si>
  <si>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</si>
  <si>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</si>
  <si>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</si>
  <si>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</si>
  <si>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</si>
  <si>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</si>
  <si>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</si>
  <si>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</si>
  <si>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</si>
  <si>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</si>
  <si>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</si>
  <si>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</si>
  <si>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</si>
  <si>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</si>
  <si>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</si>
  <si>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</si>
  <si>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</si>
  <si>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</si>
  <si>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</si>
  <si>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</si>
  <si>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</si>
  <si>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</si>
  <si>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</si>
  <si>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</si>
  <si>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</si>
  <si>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</si>
  <si>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</si>
  <si>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</si>
  <si>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</si>
  <si>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</si>
  <si>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</si>
  <si>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</si>
  <si>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</si>
  <si>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</si>
  <si>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</si>
  <si>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</si>
  <si>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</si>
  <si>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</si>
  <si>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</si>
  <si>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</si>
  <si>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</si>
  <si>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</si>
  <si>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</si>
  <si>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</si>
  <si>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</si>
  <si>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</si>
  <si>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</si>
  <si>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</si>
  <si>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</si>
  <si>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</si>
  <si>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</si>
  <si>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</si>
  <si>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</si>
  <si>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</si>
  <si>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</si>
  <si>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</si>
  <si>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</si>
  <si>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</si>
  <si>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</si>
  <si>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</si>
  <si>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</si>
  <si>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</si>
  <si>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</si>
  <si>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</si>
  <si>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</si>
  <si>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</si>
  <si>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</si>
  <si>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</si>
  <si>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</si>
  <si>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</si>
  <si>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</si>
  <si>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</si>
  <si>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</si>
  <si>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</si>
  <si>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</si>
  <si>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</si>
  <si>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</si>
  <si>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</si>
  <si>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</si>
  <si>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</si>
  <si>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</si>
  <si>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</si>
  <si>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</si>
  <si>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</si>
  <si>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</si>
  <si>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</si>
  <si>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</si>
  <si>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</si>
  <si>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</si>
  <si>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</si>
  <si>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</si>
  <si>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</si>
  <si>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</si>
  <si>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</si>
  <si>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</si>
  <si>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</si>
  <si>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</si>
  <si>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</si>
  <si>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</si>
  <si>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</si>
  <si>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</si>
  <si>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</si>
  <si>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</si>
  <si>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</si>
  <si>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</si>
  <si>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</si>
  <si>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</si>
  <si>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</si>
  <si>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</si>
  <si>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</si>
  <si>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</si>
  <si>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</si>
  <si>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</si>
  <si>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</si>
  <si>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</si>
  <si>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</si>
  <si>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</si>
  <si>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</si>
  <si>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</si>
  <si>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</si>
  <si>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</si>
  <si>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</si>
  <si>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</si>
  <si>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</si>
  <si>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</si>
  <si>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</si>
  <si>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</si>
  <si>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</si>
  <si>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</si>
  <si>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</si>
  <si>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</si>
  <si>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</si>
  <si>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</si>
  <si>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</si>
  <si>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</si>
  <si>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</si>
  <si>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</si>
  <si>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</si>
  <si>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</si>
  <si>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</si>
  <si>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</si>
  <si>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</si>
  <si>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</si>
  <si>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</si>
  <si>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</si>
  <si>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</si>
  <si>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</si>
  <si>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</si>
  <si>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</si>
  <si>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</si>
  <si>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</si>
  <si>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</si>
  <si>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</si>
  <si>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</si>
  <si>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</si>
  <si>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</si>
  <si>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</si>
  <si>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</si>
  <si>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</si>
  <si>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</si>
  <si>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</si>
  <si>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</si>
  <si>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</si>
  <si>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</si>
  <si>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</si>
  <si>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</si>
  <si>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</si>
  <si>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</si>
  <si>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</si>
  <si>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</si>
  <si>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</si>
  <si>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</si>
  <si>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</si>
  <si>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</si>
  <si>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</si>
  <si>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</si>
  <si>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</si>
  <si>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</si>
  <si>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</si>
  <si>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</si>
  <si>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</si>
  <si>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</si>
  <si>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</si>
  <si>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</si>
  <si>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</si>
  <si>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</si>
  <si>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</si>
  <si>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</si>
  <si>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</si>
  <si>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</si>
  <si>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</si>
  <si>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</si>
  <si>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</si>
  <si>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</si>
  <si>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</si>
  <si>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</si>
  <si>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</si>
  <si>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</si>
  <si>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</si>
  <si>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</si>
  <si>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</si>
  <si>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</si>
  <si>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</si>
  <si>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</si>
  <si>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</si>
  <si>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</si>
  <si>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</si>
  <si>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</si>
  <si>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</si>
  <si>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</si>
  <si>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</si>
  <si>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</si>
  <si>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</si>
  <si>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</si>
  <si>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</si>
  <si>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</si>
  <si>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</si>
  <si>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</si>
  <si>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</si>
  <si>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</si>
  <si>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</si>
  <si>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</si>
  <si>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</si>
  <si>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</si>
  <si>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</si>
  <si>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</si>
  <si>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</si>
  <si>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</si>
  <si>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</si>
  <si>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</si>
  <si>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</si>
  <si>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</si>
  <si>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</si>
  <si>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</si>
  <si>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</si>
  <si>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</si>
  <si>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</si>
  <si>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</si>
  <si>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</si>
  <si>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</si>
  <si>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</si>
  <si>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</si>
  <si>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</si>
  <si>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</si>
  <si>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</si>
  <si>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</si>
  <si>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</si>
  <si>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</si>
  <si>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</si>
  <si>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</si>
  <si>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</si>
  <si>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</si>
  <si>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</si>
  <si>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</si>
  <si>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</si>
  <si>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</si>
  <si>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</si>
  <si>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</si>
  <si>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</si>
  <si>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</si>
  <si>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</si>
  <si>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</si>
  <si>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</si>
  <si>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</si>
  <si>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</si>
  <si>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</si>
  <si>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</si>
  <si>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</si>
  <si>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</si>
  <si>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</si>
  <si>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</si>
  <si>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</si>
  <si>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</si>
  <si>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</si>
  <si>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</si>
  <si>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</si>
  <si>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</si>
  <si>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</si>
  <si>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</si>
  <si>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</si>
  <si>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</si>
  <si>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</si>
  <si>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</si>
  <si>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</si>
  <si>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</si>
  <si>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</si>
  <si>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</si>
  <si>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</si>
  <si>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</si>
  <si>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</si>
  <si>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</si>
  <si>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</si>
  <si>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</si>
  <si>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</si>
  <si>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</si>
  <si>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</si>
  <si>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</si>
  <si>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</si>
  <si>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</si>
  <si>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</si>
  <si>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</si>
  <si>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</si>
  <si>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</si>
  <si>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</si>
  <si>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</si>
  <si>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</si>
  <si>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</si>
  <si>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</si>
  <si>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</si>
  <si>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</si>
  <si>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</si>
  <si>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</si>
  <si>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</si>
  <si>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</si>
  <si>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</si>
  <si>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</si>
  <si>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</si>
  <si>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</si>
  <si>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</si>
  <si>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</si>
  <si>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</si>
  <si>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</si>
  <si>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</si>
  <si>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</si>
  <si>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</si>
  <si>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</si>
  <si>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</si>
  <si>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</si>
  <si>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</si>
  <si>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</si>
  <si>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</si>
  <si>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</si>
  <si>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</si>
  <si>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</si>
  <si>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</si>
  <si>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</si>
  <si>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</si>
  <si>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</si>
  <si>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</si>
  <si>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</si>
  <si>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</si>
  <si>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</si>
  <si>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</si>
  <si>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</si>
  <si>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</si>
  <si>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</si>
  <si>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</si>
  <si>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</si>
  <si>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</si>
  <si>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</si>
  <si>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</si>
  <si>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</si>
  <si>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</si>
  <si>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</si>
  <si>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</si>
  <si>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</si>
  <si>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</si>
  <si>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</si>
  <si>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</si>
  <si>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</si>
  <si>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</si>
  <si>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</si>
  <si>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</si>
  <si>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</si>
  <si>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</si>
  <si>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</si>
  <si>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</si>
  <si>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</si>
  <si>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</si>
  <si>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</si>
  <si>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</si>
  <si>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</si>
  <si>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</si>
  <si>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</si>
  <si>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</si>
  <si>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</si>
  <si>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</si>
  <si>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</si>
  <si>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</si>
  <si>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</si>
  <si>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</si>
  <si>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</si>
  <si>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</si>
  <si>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</si>
  <si>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</si>
  <si>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</si>
  <si>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</si>
  <si>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</si>
  <si>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</si>
  <si>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</si>
  <si>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</si>
  <si>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</si>
  <si>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</si>
  <si>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</si>
  <si>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</si>
  <si>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</si>
  <si>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</si>
  <si>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</si>
  <si>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</si>
  <si>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</si>
  <si>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</si>
  <si>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</si>
  <si>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</si>
  <si>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</si>
  <si>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</si>
  <si>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</si>
  <si>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</si>
  <si>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</si>
  <si>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</si>
  <si>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</si>
  <si>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</si>
  <si>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</si>
  <si>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</si>
  <si>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</si>
  <si>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</si>
  <si>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</si>
  <si>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</si>
  <si>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</si>
  <si>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</si>
  <si>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</si>
  <si>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</si>
  <si>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</si>
  <si>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</si>
  <si>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</si>
  <si>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</si>
  <si>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</si>
  <si>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</si>
  <si>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</si>
  <si>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</si>
  <si>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</si>
  <si>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</si>
  <si>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</si>
  <si>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</si>
  <si>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</si>
  <si>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</si>
  <si>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</si>
  <si>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</si>
  <si>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</si>
  <si>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</si>
  <si>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</si>
  <si>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</si>
  <si>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</si>
  <si>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</si>
  <si>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</si>
  <si>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</si>
  <si>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</si>
  <si>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</si>
  <si>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</si>
  <si>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</si>
  <si>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</si>
  <si>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</si>
  <si>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</si>
  <si>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</si>
  <si>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</si>
  <si>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</si>
  <si>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</si>
  <si>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</si>
  <si>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</si>
  <si>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</si>
  <si>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</si>
  <si>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</si>
  <si>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</si>
  <si>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</si>
  <si>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</si>
  <si>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</si>
  <si>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</si>
  <si>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</si>
  <si>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</si>
  <si>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</si>
  <si>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</si>
  <si>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</si>
  <si>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</si>
  <si>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</si>
  <si>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</si>
  <si>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</si>
  <si>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</si>
  <si>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</si>
  <si>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</si>
  <si>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</si>
  <si>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</si>
  <si>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</si>
  <si>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</si>
  <si>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</si>
  <si>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</si>
  <si>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</si>
  <si>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</si>
  <si>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</si>
  <si>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</si>
  <si>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</si>
  <si>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</si>
  <si>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</si>
  <si>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</si>
  <si>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</si>
  <si>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</si>
  <si>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</si>
  <si>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</si>
  <si>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</si>
  <si>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</si>
  <si>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</si>
  <si>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</si>
  <si>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</si>
  <si>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</si>
  <si>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</si>
  <si>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</si>
  <si>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</si>
  <si>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</si>
  <si>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</si>
  <si>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</si>
  <si>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</si>
  <si>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</si>
  <si>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</si>
  <si>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</si>
  <si>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</si>
  <si>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</si>
  <si>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</si>
  <si>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</si>
  <si>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</si>
  <si>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</si>
  <si>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</si>
  <si>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</si>
  <si>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</si>
  <si>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</si>
  <si>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</si>
  <si>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</si>
  <si>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</si>
  <si>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</si>
  <si>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</si>
  <si>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</si>
  <si>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</si>
  <si>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</si>
  <si>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</si>
  <si>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</si>
  <si>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</si>
  <si>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</si>
  <si>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</si>
  <si>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</si>
  <si>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</si>
  <si>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</si>
  <si>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</si>
  <si>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</si>
  <si>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</si>
  <si>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</si>
  <si>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</si>
  <si>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</si>
  <si>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</si>
  <si>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</si>
  <si>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</si>
  <si>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</si>
  <si>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</si>
  <si>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</si>
  <si>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</si>
  <si>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</si>
  <si>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</si>
  <si>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</si>
  <si>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</si>
  <si>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</si>
  <si>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</si>
  <si>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</si>
  <si>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</si>
  <si>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</si>
  <si>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</si>
  <si>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</si>
  <si>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</si>
  <si>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</si>
  <si>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</si>
  <si>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</si>
  <si>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</si>
  <si>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</si>
  <si>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</si>
  <si>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</si>
  <si>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</si>
  <si>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</si>
  <si>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</si>
  <si>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</si>
  <si>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</si>
  <si>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</si>
  <si>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</si>
  <si>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</si>
  <si>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</si>
  <si>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</si>
  <si>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</si>
  <si>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</si>
  <si>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</si>
  <si>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</si>
  <si>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</si>
  <si>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</si>
  <si>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</si>
  <si>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</si>
  <si>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</si>
  <si>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</si>
  <si>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</si>
  <si>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</si>
  <si>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</si>
  <si>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</si>
  <si>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</si>
  <si>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</si>
  <si>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</si>
  <si>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</si>
  <si>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</si>
  <si>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</si>
  <si>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</si>
  <si>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</si>
  <si>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</si>
  <si>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</si>
  <si>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</si>
  <si>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</si>
  <si>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</si>
  <si>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</si>
  <si>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</si>
  <si>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</si>
  <si>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</si>
  <si>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</si>
  <si>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</si>
  <si>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</si>
  <si>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</si>
  <si>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</si>
  <si>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</si>
  <si>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</si>
  <si>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</si>
  <si>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</si>
  <si>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</si>
  <si>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</si>
  <si>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</si>
  <si>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</si>
  <si>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</si>
  <si>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</si>
  <si>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</si>
  <si>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</si>
  <si>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</si>
  <si>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</si>
  <si>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</si>
  <si>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</si>
  <si>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</si>
  <si>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</si>
  <si>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</si>
  <si>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</si>
  <si>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</si>
  <si>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</si>
  <si>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</si>
  <si>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</si>
  <si>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</si>
  <si>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</si>
  <si>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</si>
  <si>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</si>
  <si>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</si>
  <si>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</si>
  <si>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</si>
  <si>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</si>
  <si>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</si>
  <si>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</si>
  <si>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</si>
  <si>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</si>
  <si>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</si>
  <si>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</si>
  <si>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</si>
  <si>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</si>
  <si>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</si>
  <si>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</si>
  <si>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</si>
  <si>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</si>
  <si>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</si>
  <si>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</si>
  <si>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</si>
  <si>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</si>
  <si>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</si>
  <si>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</si>
  <si>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</si>
  <si>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</si>
  <si>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</si>
  <si>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</si>
  <si>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</si>
  <si>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</si>
  <si>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</si>
  <si>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</si>
  <si>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</si>
  <si>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</si>
  <si>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</si>
  <si>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</si>
  <si>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</si>
  <si>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</si>
  <si>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</si>
  <si>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</si>
  <si>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</si>
  <si>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</si>
  <si>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</si>
  <si>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</si>
  <si>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</si>
  <si>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</si>
  <si>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</si>
  <si>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</si>
  <si>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</si>
  <si>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</si>
  <si>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</si>
  <si>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</si>
  <si>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</si>
  <si>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</si>
  <si>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</si>
  <si>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</si>
  <si>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</si>
  <si>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</si>
  <si>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</si>
  <si>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</si>
  <si>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</si>
  <si>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</si>
  <si>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</si>
  <si>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</si>
  <si>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</si>
  <si>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</si>
  <si>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</si>
  <si>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</si>
  <si>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</si>
  <si>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</si>
  <si>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</si>
  <si>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</si>
  <si>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</si>
  <si>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</si>
  <si>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</si>
  <si>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</si>
  <si>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</si>
  <si>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</si>
  <si>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</si>
  <si>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</si>
  <si>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</si>
  <si>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</si>
  <si>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</si>
  <si>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</si>
  <si>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</si>
  <si>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</si>
  <si>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</si>
  <si>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</si>
  <si>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</si>
  <si>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</si>
  <si>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</si>
  <si>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</si>
  <si>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</si>
  <si>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</si>
  <si>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</si>
  <si>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</si>
  <si>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</si>
  <si>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</si>
  <si>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</si>
  <si>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</si>
  <si>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</si>
  <si>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</si>
  <si>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</si>
  <si>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</si>
  <si>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</si>
  <si>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</si>
  <si>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</si>
  <si>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</si>
  <si>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</si>
  <si>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</si>
  <si>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</si>
  <si>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</si>
  <si>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</si>
  <si>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</si>
  <si>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</si>
  <si>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</si>
  <si>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</si>
  <si>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</si>
  <si>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</si>
  <si>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</si>
  <si>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</si>
  <si>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</si>
  <si>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</si>
  <si>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</si>
  <si>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</si>
  <si>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</si>
  <si>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</si>
  <si>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</si>
  <si>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</si>
  <si>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</si>
  <si>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</si>
  <si>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</si>
  <si>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</si>
  <si>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</si>
  <si>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</si>
  <si>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</si>
  <si>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</si>
  <si>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</si>
  <si>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</si>
  <si>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</si>
  <si>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</si>
  <si>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</si>
  <si>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</si>
  <si>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</si>
  <si>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</si>
  <si>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</si>
  <si>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</si>
  <si>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</si>
  <si>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</si>
  <si>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</si>
  <si>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</si>
  <si>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</si>
  <si>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</si>
  <si>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</si>
  <si>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</si>
  <si>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</si>
  <si>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</si>
  <si>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</si>
  <si>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</si>
  <si>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</si>
  <si>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</si>
  <si>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</si>
  <si>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</si>
  <si>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</si>
  <si>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</si>
  <si>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</si>
  <si>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</si>
  <si>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</si>
  <si>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</si>
  <si>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</si>
  <si>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</si>
  <si>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</si>
  <si>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</si>
  <si>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</si>
  <si>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</si>
  <si>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</si>
  <si>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</si>
  <si>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</si>
  <si>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</si>
  <si>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</si>
  <si>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</si>
  <si>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</si>
  <si>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</si>
  <si>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</si>
  <si>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</si>
  <si>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</si>
  <si>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</si>
  <si>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</si>
  <si>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</si>
  <si>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</si>
  <si>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</si>
  <si>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</si>
  <si>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</si>
  <si>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</si>
  <si>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</si>
  <si>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</si>
  <si>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</si>
  <si>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</si>
  <si>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</si>
  <si>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</si>
  <si>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</si>
  <si>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</si>
  <si>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</si>
  <si>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</si>
  <si>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</si>
  <si>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</si>
  <si>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</si>
  <si>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</si>
  <si>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</si>
  <si>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</si>
  <si>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</si>
  <si>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</si>
  <si>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</si>
  <si>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</si>
  <si>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</si>
  <si>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</si>
  <si>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</si>
  <si>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</si>
  <si>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</si>
  <si>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</si>
  <si>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</si>
  <si>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</si>
  <si>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</si>
  <si>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</si>
  <si>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</si>
  <si>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</si>
  <si>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</si>
  <si>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</si>
  <si>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</si>
  <si>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</si>
  <si>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</si>
  <si>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</si>
  <si>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</si>
  <si>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</si>
  <si>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</si>
  <si>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</si>
  <si>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</si>
  <si>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</si>
  <si>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</si>
  <si>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</si>
  <si>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</si>
  <si>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</si>
  <si>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</si>
  <si>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</si>
  <si>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</si>
  <si>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</si>
  <si>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</si>
  <si>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</si>
  <si>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</si>
  <si>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</si>
  <si>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</si>
  <si>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</si>
  <si>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</si>
  <si>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</si>
  <si>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</si>
  <si>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</si>
  <si>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</si>
  <si>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</si>
  <si>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</si>
  <si>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</si>
  <si>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</si>
  <si>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</si>
  <si>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</si>
  <si>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</si>
  <si>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</si>
  <si>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</si>
  <si>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</si>
  <si>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</si>
  <si>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</si>
  <si>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</si>
  <si>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</si>
  <si>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</si>
  <si>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</si>
  <si>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</si>
  <si>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</si>
  <si>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</si>
  <si>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</si>
  <si>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</si>
  <si>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</si>
  <si>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</si>
  <si>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</si>
  <si>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</si>
  <si>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</si>
  <si>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</si>
  <si>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</si>
  <si>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</si>
  <si>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</si>
  <si>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</si>
  <si>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</si>
  <si>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</si>
  <si>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</si>
  <si>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</si>
  <si>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</si>
  <si>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</si>
  <si>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</si>
  <si>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</si>
  <si>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</si>
  <si>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</si>
  <si>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</si>
  <si>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</si>
  <si>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</si>
  <si>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</si>
  <si>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</si>
  <si>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</si>
  <si>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</si>
  <si>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</si>
  <si>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</si>
  <si>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</si>
  <si>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</si>
  <si>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</si>
  <si>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</si>
  <si>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</si>
  <si>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</si>
  <si>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</si>
  <si>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</si>
  <si>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</si>
  <si>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</si>
  <si>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</si>
  <si>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</si>
  <si>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</si>
  <si>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</si>
  <si>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</si>
  <si>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</si>
  <si>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</si>
  <si>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</si>
  <si>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</si>
  <si>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</si>
  <si>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</si>
  <si>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</si>
  <si>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</si>
  <si>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</si>
  <si>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</si>
  <si>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</si>
  <si>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</si>
  <si>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</si>
  <si>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</si>
  <si>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</si>
  <si>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</si>
  <si>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</si>
  <si>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</si>
  <si>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</si>
  <si>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</si>
  <si>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</si>
  <si>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</si>
  <si>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</si>
  <si>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</si>
  <si>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</si>
  <si>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</si>
  <si>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</si>
  <si>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</si>
  <si>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</si>
  <si>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</si>
  <si>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</si>
  <si>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</si>
  <si>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</si>
  <si>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</si>
  <si>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</si>
  <si>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</si>
  <si>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</si>
  <si>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</si>
  <si>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</si>
  <si>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</si>
  <si>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</si>
  <si>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</si>
  <si>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</si>
  <si>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</si>
  <si>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</si>
  <si>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</si>
  <si>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</si>
  <si>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</si>
  <si>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</si>
  <si>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</si>
  <si>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</si>
  <si>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</si>
  <si>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</si>
  <si>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</si>
  <si>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</si>
  <si>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</si>
  <si>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</si>
  <si>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</si>
  <si>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</si>
  <si>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</si>
  <si>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</si>
  <si>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</si>
  <si>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</si>
  <si>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</si>
  <si>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</si>
  <si>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</si>
  <si>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</si>
  <si>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</si>
  <si>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</si>
  <si>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</si>
  <si>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</si>
  <si>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</si>
  <si>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</si>
  <si>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</si>
  <si>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</si>
  <si>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</si>
  <si>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</si>
  <si>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</si>
  <si>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</si>
  <si>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</si>
  <si>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</si>
  <si>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</si>
  <si>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</si>
  <si>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</si>
  <si>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</si>
  <si>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</si>
  <si>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</si>
  <si>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</si>
  <si>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</si>
  <si>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</si>
  <si>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</si>
  <si>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</si>
  <si>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</si>
  <si>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</si>
  <si>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</si>
  <si>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</si>
  <si>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</si>
  <si>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</si>
  <si>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</si>
  <si>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</si>
  <si>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</si>
  <si>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</si>
  <si>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</si>
  <si>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</si>
  <si>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</si>
  <si>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</si>
  <si>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</si>
  <si>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</si>
  <si>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</si>
  <si>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</si>
  <si>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</si>
  <si>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</si>
  <si>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</si>
  <si>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</si>
  <si>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</si>
  <si>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</si>
  <si>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</si>
  <si>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</si>
  <si>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</si>
  <si>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</si>
  <si>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</si>
  <si>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</si>
  <si>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</si>
  <si>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</si>
  <si>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</si>
  <si>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</si>
  <si>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</si>
  <si>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</si>
  <si>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</si>
  <si>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</si>
  <si>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</si>
  <si>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</si>
  <si>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</si>
  <si>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</si>
  <si>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</si>
  <si>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</si>
  <si>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</si>
  <si>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</si>
  <si>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</si>
  <si>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</si>
  <si>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</si>
  <si>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</si>
  <si>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</si>
  <si>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</si>
  <si>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</si>
  <si>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</si>
  <si>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</si>
  <si>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</si>
  <si>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</si>
  <si>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</si>
  <si>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</si>
  <si>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</si>
  <si>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</si>
  <si>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</si>
  <si>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</si>
  <si>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</si>
  <si>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</si>
  <si>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</si>
  <si>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</si>
  <si>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</si>
  <si>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</si>
  <si>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</si>
  <si>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</si>
  <si>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</si>
  <si>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</si>
  <si>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</si>
  <si>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</si>
  <si>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</si>
  <si>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</si>
  <si>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</si>
  <si>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</si>
  <si>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</si>
  <si>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</si>
  <si>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</si>
  <si>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</si>
  <si>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</si>
  <si>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</si>
  <si>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</si>
  <si>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</si>
  <si>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</si>
  <si>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</si>
  <si>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</si>
  <si>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</si>
  <si>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</si>
  <si>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</si>
  <si>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</si>
  <si>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</si>
  <si>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</si>
  <si>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</si>
  <si>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</si>
  <si>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</si>
  <si>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</si>
  <si>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</si>
  <si>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</si>
  <si>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</si>
  <si>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</si>
  <si>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</si>
  <si>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</si>
  <si>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</si>
  <si>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</si>
  <si>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</si>
  <si>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</si>
  <si>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</si>
  <si>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</si>
  <si>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</si>
  <si>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</si>
  <si>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</si>
  <si>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</si>
  <si>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</si>
  <si>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</si>
  <si>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</si>
  <si>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</si>
  <si>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</si>
  <si>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</si>
  <si>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</si>
  <si>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</si>
  <si>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</si>
  <si>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</si>
  <si>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</si>
  <si>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</si>
  <si>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</si>
  <si>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</si>
  <si>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</si>
  <si>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</si>
  <si>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</si>
  <si>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</si>
  <si>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</si>
  <si>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</si>
  <si>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</si>
  <si>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</si>
  <si>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</si>
  <si>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</si>
  <si>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</si>
  <si>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</si>
  <si>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</si>
  <si>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</si>
  <si>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</si>
  <si>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</si>
  <si>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</si>
  <si>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</si>
  <si>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</si>
  <si>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</si>
  <si>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</si>
  <si>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</si>
  <si>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</si>
  <si>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</si>
  <si>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</si>
  <si>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</si>
  <si>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</si>
  <si>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</si>
  <si>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</si>
  <si>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</si>
  <si>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</si>
  <si>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</si>
  <si>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</si>
  <si>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</si>
  <si>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</si>
  <si>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</si>
  <si>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</si>
  <si>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</si>
  <si>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</si>
  <si>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</si>
  <si>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</si>
  <si>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</si>
  <si>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</si>
  <si>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</si>
  <si>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</si>
  <si>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</si>
  <si>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</si>
  <si>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</si>
  <si>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</si>
  <si>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</si>
  <si>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</si>
  <si>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</si>
  <si>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</si>
  <si>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</si>
  <si>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</si>
  <si>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</si>
  <si>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</si>
  <si>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</si>
  <si>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</si>
  <si>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</si>
  <si>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</si>
  <si>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</si>
  <si>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</si>
  <si>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</si>
  <si>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</si>
  <si>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</si>
  <si>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</si>
  <si>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</si>
  <si>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</si>
  <si>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</si>
  <si>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</si>
  <si>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</si>
  <si>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</si>
  <si>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</si>
  <si>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</si>
  <si>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</si>
  <si>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</si>
  <si>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</si>
  <si>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</si>
  <si>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</si>
  <si>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</si>
  <si>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</si>
  <si>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</si>
  <si>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</si>
  <si>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</si>
  <si>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</si>
  <si>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</si>
  <si>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</si>
  <si>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</si>
  <si>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</si>
  <si>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</si>
  <si>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</si>
  <si>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</si>
  <si>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</si>
  <si>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</si>
  <si>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</si>
  <si>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</si>
  <si>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</si>
  <si>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</si>
  <si>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</si>
  <si>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</si>
  <si>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</si>
  <si>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</si>
  <si>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</si>
  <si>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</si>
  <si>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</si>
  <si>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</si>
  <si>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</si>
  <si>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</si>
  <si>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</si>
  <si>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</si>
  <si>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</si>
  <si>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</si>
  <si>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</si>
  <si>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</si>
  <si>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</si>
  <si>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</si>
  <si>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</si>
  <si>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</si>
  <si>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</si>
  <si>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</si>
  <si>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</si>
  <si>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</si>
  <si>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</si>
  <si>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</si>
  <si>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</si>
  <si>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</si>
  <si>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</si>
  <si>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</si>
  <si>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</si>
  <si>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</si>
  <si>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</si>
  <si>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</si>
  <si>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</si>
  <si>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</si>
  <si>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</si>
  <si>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</si>
  <si>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</si>
  <si>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</si>
  <si>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</si>
  <si>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</si>
  <si>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</si>
  <si>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</si>
  <si>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</si>
  <si>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</si>
  <si>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</si>
  <si>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</si>
  <si>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</si>
  <si>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</si>
  <si>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</si>
  <si>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</si>
  <si>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</si>
  <si>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</si>
  <si>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</si>
  <si>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</si>
  <si>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</si>
  <si>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</si>
  <si>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</si>
  <si>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</si>
  <si>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</si>
  <si>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</si>
  <si>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</si>
  <si>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</si>
  <si>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</si>
  <si>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</si>
  <si>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</si>
  <si>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</si>
  <si>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</si>
  <si>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</si>
  <si>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</si>
  <si>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</si>
  <si>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</si>
  <si>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</si>
  <si>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</si>
  <si>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</si>
  <si>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</si>
  <si>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</si>
  <si>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</si>
  <si>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</si>
  <si>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</si>
  <si>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</si>
  <si>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</si>
  <si>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</si>
  <si>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</si>
  <si>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</si>
  <si>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</si>
  <si>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</si>
  <si>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</si>
  <si>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</si>
  <si>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</si>
  <si>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</si>
  <si>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</si>
  <si>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</si>
  <si>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</si>
  <si>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</si>
  <si>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</si>
  <si>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</si>
  <si>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</si>
  <si>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</si>
  <si>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</si>
  <si>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</si>
  <si>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</si>
  <si>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</si>
  <si>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</si>
  <si>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</si>
  <si>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</si>
  <si>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</si>
  <si>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</si>
  <si>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</si>
  <si>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</si>
  <si>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</si>
  <si>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</si>
  <si>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</si>
  <si>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</si>
  <si>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</si>
  <si>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</si>
  <si>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</si>
  <si>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</si>
  <si>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</si>
  <si>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</si>
  <si>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</si>
  <si>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</si>
  <si>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</si>
  <si>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</si>
  <si>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</si>
  <si>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</si>
  <si>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</si>
  <si>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</si>
  <si>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</si>
  <si>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</si>
  <si>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</si>
  <si>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</si>
  <si>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</si>
  <si>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</si>
  <si>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</si>
  <si>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</si>
  <si>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</si>
  <si>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</si>
  <si>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</si>
  <si>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</si>
  <si>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</si>
  <si>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</si>
  <si>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</si>
  <si>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</si>
  <si>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</si>
  <si>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</si>
  <si>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</si>
  <si>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</si>
  <si>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</si>
  <si>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</si>
  <si>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</si>
  <si>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</si>
  <si>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</si>
  <si>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</si>
  <si>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</si>
  <si>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</si>
  <si>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</si>
  <si>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</si>
  <si>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</si>
  <si>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</si>
  <si>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</si>
  <si>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</si>
  <si>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</si>
  <si>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</si>
  <si>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</si>
  <si>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</si>
  <si>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</si>
  <si>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</si>
  <si>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</si>
  <si>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</si>
  <si>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</si>
  <si>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</si>
  <si>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</si>
  <si>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</si>
  <si>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</si>
  <si>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</si>
  <si>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</si>
  <si>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</si>
  <si>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</si>
  <si>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</si>
  <si>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</si>
  <si>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</si>
  <si>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</si>
  <si>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</si>
  <si>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</si>
  <si>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</si>
  <si>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</si>
  <si>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</si>
  <si>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</si>
  <si>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</si>
  <si>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</si>
  <si>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</si>
  <si>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</si>
  <si>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</si>
  <si>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</si>
  <si>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</si>
  <si>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</si>
  <si>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</si>
  <si>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</si>
  <si>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</si>
  <si>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</si>
  <si>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</si>
  <si>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</si>
  <si>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</si>
  <si>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</si>
  <si>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</si>
  <si>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</si>
  <si>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</si>
  <si>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</si>
  <si>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</si>
  <si>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</si>
  <si>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</si>
  <si>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</si>
  <si>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</si>
  <si>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</si>
  <si>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</si>
  <si>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</si>
  <si>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</si>
  <si>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</si>
  <si>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</si>
  <si>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</si>
  <si>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</si>
  <si>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</si>
  <si>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</si>
  <si>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</si>
  <si>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</si>
  <si>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</si>
  <si>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</si>
  <si>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</si>
  <si>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</si>
  <si>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</si>
  <si>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</si>
  <si>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</si>
  <si>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</si>
  <si>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</si>
  <si>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</si>
  <si>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</si>
  <si>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</si>
  <si>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</si>
  <si>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</si>
  <si>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</si>
  <si>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</si>
  <si>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</si>
  <si>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</si>
  <si>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</si>
  <si>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</si>
  <si>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</si>
  <si>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</si>
  <si>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</si>
  <si>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</si>
  <si>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</si>
  <si>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</si>
  <si>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</si>
  <si>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</si>
  <si>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</si>
  <si>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</si>
  <si>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</si>
  <si>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</si>
  <si>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</si>
  <si>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</si>
  <si>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</si>
  <si>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</si>
  <si>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</si>
  <si>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</si>
  <si>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</si>
  <si>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</si>
  <si>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</si>
  <si>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</si>
  <si>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</si>
  <si>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</si>
  <si>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</si>
  <si>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</si>
  <si>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</si>
  <si>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</si>
  <si>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</si>
  <si>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</si>
  <si>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</si>
  <si>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</si>
  <si>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</si>
  <si>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</si>
  <si>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</si>
  <si>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</si>
  <si>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</si>
  <si>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</si>
  <si>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</si>
  <si>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</si>
  <si>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</si>
  <si>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</si>
  <si>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</si>
  <si>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</si>
  <si>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</si>
  <si>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</si>
  <si>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</si>
  <si>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</si>
  <si>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</si>
  <si>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</si>
  <si>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</si>
  <si>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</si>
  <si>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</si>
  <si>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</si>
  <si>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</si>
  <si>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</si>
  <si>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</si>
  <si>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</si>
  <si>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</si>
  <si>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</si>
  <si>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</si>
  <si>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</si>
  <si>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</si>
  <si>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</si>
  <si>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</si>
  <si>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</si>
  <si>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</si>
  <si>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</si>
  <si>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</si>
  <si>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</si>
  <si>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</si>
  <si>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</si>
  <si>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</si>
  <si>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</si>
  <si>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</si>
  <si>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</si>
  <si>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</si>
  <si>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</si>
  <si>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</si>
  <si>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</si>
  <si>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</si>
  <si>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</si>
  <si>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</si>
  <si>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</si>
  <si>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</si>
  <si>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</si>
  <si>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</si>
  <si>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</si>
  <si>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</si>
  <si>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</si>
  <si>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</si>
  <si>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</si>
  <si>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</si>
  <si>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</si>
  <si>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</si>
  <si>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</si>
  <si>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</si>
  <si>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</si>
  <si>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</si>
  <si>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</si>
  <si>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</si>
  <si>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</si>
  <si>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</si>
  <si>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</si>
  <si>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</si>
  <si>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</si>
  <si>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</si>
  <si>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</si>
  <si>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</si>
  <si>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</si>
  <si>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</si>
  <si>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</si>
  <si>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</si>
  <si>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</si>
  <si>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</si>
  <si>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</si>
  <si>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</si>
  <si>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</si>
  <si>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</si>
  <si>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</si>
  <si>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</si>
  <si>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</si>
  <si>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</si>
  <si>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</si>
  <si>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</si>
  <si>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</si>
  <si>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</si>
  <si>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</si>
  <si>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</si>
  <si>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</si>
  <si>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</si>
  <si>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</si>
  <si>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</si>
  <si>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</si>
  <si>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</si>
  <si>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</si>
  <si>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</si>
  <si>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</si>
  <si>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</si>
  <si>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</si>
  <si>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</si>
  <si>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</si>
  <si>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</si>
  <si>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</si>
  <si>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</si>
  <si>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</si>
  <si>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</si>
  <si>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</si>
  <si>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</si>
  <si>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</si>
  <si>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</si>
  <si>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</si>
  <si>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</si>
  <si>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</si>
  <si>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</si>
  <si>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</si>
  <si>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</si>
  <si>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</si>
  <si>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</si>
  <si>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</si>
  <si>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</si>
  <si>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</si>
  <si>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</si>
  <si>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</si>
  <si>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</si>
  <si>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</si>
  <si>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</si>
  <si>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</si>
  <si>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</si>
  <si>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</si>
  <si>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</si>
  <si>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</si>
  <si>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</si>
  <si>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</si>
  <si>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</si>
  <si>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</si>
  <si>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</si>
  <si>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</si>
  <si>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</si>
  <si>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</si>
  <si>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</si>
  <si>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</si>
  <si>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</si>
  <si>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</si>
  <si>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</si>
  <si>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</si>
  <si>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</si>
  <si>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</si>
  <si>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</si>
  <si>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</si>
  <si>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</si>
  <si>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</si>
  <si>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</si>
  <si>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</si>
  <si>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</si>
  <si>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</si>
  <si>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</si>
  <si>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</si>
  <si>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</si>
  <si>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</si>
  <si>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</si>
  <si>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</si>
  <si>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</si>
  <si>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</si>
  <si>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</si>
  <si>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</si>
  <si>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</si>
  <si>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</si>
  <si>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</si>
  <si>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</si>
  <si>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</si>
  <si>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</si>
  <si>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</si>
  <si>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</si>
  <si>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</si>
  <si>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</si>
  <si>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</si>
  <si>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</si>
  <si>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</si>
  <si>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</si>
  <si>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</si>
  <si>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</si>
  <si>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</si>
  <si>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</si>
  <si>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</si>
  <si>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</si>
  <si>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</si>
  <si>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</si>
  <si>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</si>
  <si>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</si>
  <si>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</si>
  <si>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</si>
  <si>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</si>
  <si>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</si>
  <si>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</si>
  <si>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</si>
  <si>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</si>
  <si>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</si>
  <si>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</si>
  <si>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</si>
  <si>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</si>
  <si>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</si>
  <si>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</si>
  <si>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</si>
  <si>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</si>
  <si>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</si>
  <si>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</si>
  <si>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</si>
  <si>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</si>
  <si>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</si>
  <si>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</si>
  <si>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</si>
  <si>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</si>
  <si>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</si>
  <si>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</si>
  <si>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</si>
  <si>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</si>
  <si>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</si>
  <si>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</si>
  <si>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</si>
  <si>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</si>
  <si>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</si>
  <si>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</si>
  <si>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</si>
  <si>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</si>
  <si>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</si>
  <si>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</si>
  <si>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</si>
  <si>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</si>
  <si>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</si>
  <si>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</si>
  <si>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</si>
  <si>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</si>
  <si>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</si>
  <si>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</si>
  <si>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</si>
  <si>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</si>
  <si>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</si>
  <si>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</si>
  <si>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</si>
  <si>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</si>
  <si>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</si>
  <si>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</si>
  <si>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</si>
  <si>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</si>
  <si>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</si>
  <si>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</si>
  <si>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</si>
  <si>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</si>
  <si>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</si>
  <si>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</si>
  <si>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</si>
  <si>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</si>
  <si>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</si>
  <si>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</si>
  <si>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</si>
  <si>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</si>
  <si>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</si>
  <si>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</si>
  <si>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</si>
  <si>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</si>
  <si>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</si>
  <si>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</si>
  <si>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</si>
  <si>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</si>
  <si>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</si>
  <si>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</si>
  <si>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</si>
  <si>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</si>
  <si>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</si>
  <si>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</si>
  <si>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</si>
  <si>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</si>
  <si>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</si>
  <si>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</si>
  <si>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</si>
  <si>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</si>
  <si>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</si>
  <si>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</si>
  <si>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</si>
  <si>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</si>
  <si>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</si>
  <si>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</si>
  <si>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</si>
  <si>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</si>
  <si>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</si>
  <si>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</si>
  <si>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</si>
  <si>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</si>
  <si>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</si>
  <si>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</si>
  <si>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</si>
  <si>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</si>
  <si>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</si>
  <si>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</si>
  <si>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</si>
  <si>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</si>
  <si>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</si>
  <si>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</si>
  <si>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</si>
  <si>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</si>
  <si>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</si>
  <si>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</si>
  <si>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</si>
  <si>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</si>
  <si>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</si>
  <si>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</si>
  <si>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</si>
  <si>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</si>
  <si>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</si>
  <si>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</si>
  <si>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</si>
  <si>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</si>
  <si>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</si>
  <si>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</si>
  <si>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</si>
  <si>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</si>
  <si>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</si>
  <si>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</si>
  <si>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</si>
  <si>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</si>
  <si>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</si>
  <si>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</si>
  <si>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</si>
  <si>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</si>
  <si>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</si>
  <si>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</si>
  <si>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</si>
  <si>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</si>
  <si>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</si>
  <si>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</si>
  <si>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</si>
  <si>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</si>
  <si>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</si>
  <si>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</si>
  <si>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</si>
  <si>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</si>
  <si>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</si>
  <si>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</si>
  <si>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</si>
  <si>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</si>
  <si>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</si>
  <si>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</si>
  <si>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</si>
  <si>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</si>
  <si>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</si>
  <si>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</si>
  <si>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</si>
  <si>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</si>
  <si>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</si>
  <si>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</si>
  <si>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</si>
  <si>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</si>
  <si>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</si>
  <si>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</si>
  <si>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</si>
  <si>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</si>
  <si>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</si>
  <si>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</si>
  <si>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</si>
  <si>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</si>
  <si>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</si>
  <si>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</si>
  <si>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</si>
  <si>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</si>
  <si>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</si>
  <si>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</si>
  <si>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</si>
  <si>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</si>
  <si>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</si>
  <si>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</si>
  <si>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</si>
  <si>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</si>
  <si>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</si>
  <si>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</si>
  <si>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</si>
  <si>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</si>
  <si>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</si>
  <si>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</si>
  <si>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</si>
  <si>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</si>
  <si>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</si>
  <si>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</si>
  <si>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</si>
  <si>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</si>
  <si>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</si>
  <si>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</si>
  <si>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</si>
  <si>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</si>
  <si>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</si>
  <si>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</si>
  <si>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</si>
  <si>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</si>
  <si>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</si>
  <si>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</si>
  <si>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</si>
  <si>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</si>
  <si>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</si>
  <si>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</si>
  <si>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</si>
  <si>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</si>
  <si>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</si>
  <si>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</si>
  <si>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</si>
  <si>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</si>
  <si>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</si>
  <si>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</si>
  <si>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</si>
  <si>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</si>
  <si>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</si>
  <si>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</si>
  <si>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</si>
  <si>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</si>
  <si>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</si>
  <si>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</si>
  <si>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</si>
  <si>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</si>
  <si>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</si>
  <si>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</si>
  <si>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</si>
  <si>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</si>
  <si>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</si>
  <si>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</si>
  <si>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</si>
  <si>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</si>
  <si>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</si>
  <si>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</si>
  <si>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</si>
  <si>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</si>
  <si>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</si>
  <si>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</si>
  <si>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</si>
  <si>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</si>
  <si>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</si>
  <si>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</si>
  <si>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</si>
  <si>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</si>
  <si>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</si>
  <si>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</si>
  <si>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</si>
  <si>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</si>
  <si>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</si>
  <si>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</si>
  <si>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</si>
  <si>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</si>
  <si>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</si>
  <si>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</si>
  <si>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</si>
  <si>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</si>
  <si>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</si>
  <si>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</si>
  <si>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</si>
  <si>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</si>
  <si>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</si>
  <si>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</si>
  <si>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</si>
  <si>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</si>
  <si>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</si>
  <si>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</si>
  <si>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</si>
  <si>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</si>
  <si>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</si>
  <si>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</si>
  <si>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</si>
  <si>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</si>
  <si>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</si>
  <si>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</si>
  <si>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</si>
  <si>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</si>
  <si>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</si>
  <si>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</si>
  <si>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</si>
  <si>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</si>
  <si>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</si>
  <si>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</si>
  <si>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</si>
  <si>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</si>
  <si>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</si>
  <si>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</si>
  <si>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</si>
  <si>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</si>
  <si>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</si>
  <si>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</si>
  <si>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</si>
  <si>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</si>
  <si>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</si>
  <si>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</si>
  <si>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</si>
  <si>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</si>
  <si>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</si>
  <si>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</si>
  <si>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</si>
  <si>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</si>
  <si>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</si>
  <si>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</si>
  <si>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</si>
  <si>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</si>
  <si>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</si>
  <si>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</si>
  <si>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</si>
  <si>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</si>
  <si>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</si>
  <si>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</si>
  <si>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</si>
  <si>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</si>
  <si>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</si>
  <si>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</si>
  <si>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</si>
  <si>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</si>
  <si>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</si>
  <si>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</si>
  <si>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</si>
  <si>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</si>
  <si>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</si>
  <si>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</si>
  <si>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</si>
  <si>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</si>
  <si>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</si>
  <si>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</si>
  <si>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</si>
  <si>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</si>
  <si>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</si>
  <si>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</si>
  <si>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</si>
  <si>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</si>
  <si>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</si>
  <si>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</si>
  <si>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</si>
  <si>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</si>
  <si>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</si>
  <si>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</si>
  <si>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</si>
  <si>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</si>
  <si>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</si>
  <si>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</si>
  <si>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</si>
  <si>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</si>
  <si>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</si>
  <si>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</si>
  <si>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</si>
  <si>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</si>
  <si>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</si>
  <si>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</si>
  <si>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</si>
  <si>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</si>
  <si>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</si>
  <si>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</si>
  <si>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</si>
  <si>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</si>
  <si>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</si>
  <si>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</si>
  <si>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</si>
  <si>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</si>
  <si>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</si>
  <si>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</si>
  <si>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</si>
  <si>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</si>
  <si>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</si>
  <si>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</si>
  <si>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</si>
  <si>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</si>
  <si>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</si>
  <si>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</si>
  <si>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</si>
  <si>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</si>
  <si>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</si>
  <si>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</si>
  <si>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</si>
  <si>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</si>
  <si>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</si>
  <si>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</si>
  <si>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</si>
  <si>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</si>
  <si>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</si>
  <si>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</si>
  <si>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</si>
  <si>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</si>
  <si>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</si>
  <si>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</si>
  <si>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</si>
  <si>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</si>
  <si>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</si>
  <si>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</si>
  <si>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</si>
  <si>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</si>
  <si>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</si>
  <si>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</si>
  <si>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</si>
  <si>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</si>
  <si>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</si>
  <si>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</si>
  <si>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</si>
  <si>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</si>
  <si>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</si>
  <si>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</si>
  <si>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</si>
  <si>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</si>
  <si>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</si>
  <si>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</si>
  <si>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</si>
  <si>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</si>
  <si>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</si>
  <si>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</si>
  <si>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</si>
  <si>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</si>
  <si>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</si>
  <si>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</si>
  <si>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</si>
  <si>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</si>
  <si>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</si>
  <si>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</si>
  <si>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</si>
  <si>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</si>
  <si>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</si>
  <si>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</si>
  <si>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</si>
  <si>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</si>
  <si>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</si>
  <si>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</si>
  <si>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</si>
  <si>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</si>
  <si>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</si>
  <si>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</si>
  <si>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</si>
  <si>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</si>
  <si>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</si>
  <si>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</si>
  <si>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</si>
  <si>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</si>
  <si>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</si>
  <si>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</si>
  <si>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</si>
  <si>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</si>
  <si>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</si>
  <si>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</si>
  <si>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</si>
  <si>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</si>
  <si>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</si>
  <si>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</si>
  <si>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</si>
  <si>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</si>
  <si>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</si>
  <si>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</si>
  <si>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</si>
  <si>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</si>
  <si>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</si>
  <si>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</si>
  <si>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</si>
  <si>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</si>
  <si>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</si>
  <si>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</si>
  <si>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</si>
  <si>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</si>
  <si>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</si>
  <si>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</si>
  <si>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</si>
  <si>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</si>
  <si>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</si>
  <si>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</si>
  <si>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</si>
  <si>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</si>
  <si>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</si>
  <si>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</si>
  <si>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</si>
  <si>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</si>
  <si>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</si>
  <si>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</si>
  <si>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</si>
  <si>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</si>
  <si>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</si>
  <si>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</si>
  <si>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</si>
  <si>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</si>
  <si>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</si>
  <si>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</si>
  <si>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</si>
  <si>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</si>
  <si>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</si>
  <si>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</si>
  <si>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</si>
  <si>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</si>
  <si>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</si>
  <si>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</si>
  <si>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</si>
  <si>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</si>
  <si>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</si>
  <si>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</si>
  <si>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</si>
  <si>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</si>
  <si>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</si>
  <si>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</si>
  <si>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</si>
  <si>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</si>
  <si>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</si>
  <si>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</si>
  <si>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</si>
  <si>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</si>
  <si>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</si>
  <si>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</si>
  <si>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</si>
  <si>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</si>
  <si>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</si>
  <si>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</si>
  <si>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</si>
  <si>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</si>
  <si>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</si>
  <si>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</si>
  <si>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</si>
  <si>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</si>
  <si>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</si>
  <si>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</si>
  <si>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</si>
  <si>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</si>
  <si>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</si>
  <si>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</si>
  <si>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</si>
  <si>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</si>
  <si>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</si>
  <si>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</si>
  <si>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</si>
  <si>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</si>
  <si>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</si>
  <si>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</si>
  <si>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</si>
  <si>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</si>
  <si>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</si>
  <si>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</si>
  <si>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</si>
  <si>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</si>
  <si>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</si>
  <si>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</si>
  <si>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</si>
  <si>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</si>
  <si>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</si>
  <si>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</si>
  <si>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</si>
  <si>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</si>
  <si>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</si>
  <si>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</si>
  <si>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</si>
  <si>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</si>
  <si>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</si>
  <si>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</si>
  <si>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</si>
  <si>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</si>
  <si>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</si>
  <si>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</si>
  <si>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</si>
  <si>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</si>
  <si>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</si>
  <si>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</si>
  <si>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</si>
  <si>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</si>
  <si>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</si>
  <si>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</si>
  <si>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</si>
  <si>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</si>
  <si>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</si>
  <si>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</si>
  <si>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</si>
  <si>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</si>
  <si>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</si>
  <si>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</si>
  <si>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</si>
  <si>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</si>
  <si>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</si>
  <si>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</si>
  <si>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</si>
  <si>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</si>
  <si>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</si>
  <si>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</si>
  <si>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</si>
  <si>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</si>
  <si>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</si>
  <si>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</si>
  <si>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</si>
  <si>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</si>
  <si>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</si>
  <si>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</si>
  <si>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</si>
  <si>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</si>
  <si>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</si>
  <si>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</si>
  <si>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</si>
  <si>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</si>
  <si>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</si>
  <si>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</si>
  <si>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</si>
  <si>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</si>
  <si>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</si>
  <si>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</si>
  <si>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</si>
  <si>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</si>
  <si>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</si>
  <si>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</si>
  <si>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</si>
  <si>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</si>
  <si>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</si>
  <si>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</si>
  <si>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</si>
  <si>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</si>
  <si>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</si>
  <si>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</si>
  <si>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</si>
  <si>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</si>
  <si>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</si>
  <si>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</si>
  <si>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</si>
  <si>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</si>
  <si>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</si>
  <si>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</si>
  <si>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</si>
  <si>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</si>
  <si>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</si>
  <si>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</si>
  <si>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</si>
  <si>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</si>
  <si>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</si>
  <si>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</si>
  <si>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</si>
  <si>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</si>
  <si>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</si>
  <si>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</si>
  <si>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</si>
  <si>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</si>
  <si>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</si>
  <si>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</si>
  <si>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</si>
  <si>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</si>
  <si>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</si>
  <si>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</si>
  <si>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</si>
  <si>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</si>
  <si>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</si>
  <si>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</si>
  <si>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</si>
  <si>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</si>
  <si>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</si>
  <si>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</si>
  <si>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</si>
  <si>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</si>
  <si>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</si>
  <si>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</si>
  <si>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</si>
  <si>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</si>
  <si>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</si>
  <si>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</si>
  <si>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</si>
  <si>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</si>
  <si>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</si>
  <si>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</si>
  <si>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</si>
  <si>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</si>
  <si>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</si>
  <si>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</si>
  <si>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</si>
  <si>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</si>
  <si>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</si>
  <si>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</si>
  <si>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</si>
  <si>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</si>
  <si>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</si>
  <si>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</si>
  <si>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</si>
  <si>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</si>
  <si>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</si>
  <si>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</si>
  <si>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</si>
  <si>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</si>
  <si>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</si>
  <si>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</si>
  <si>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</si>
  <si>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</si>
  <si>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</si>
  <si>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</si>
  <si>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</si>
  <si>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</si>
  <si>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</si>
  <si>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</si>
  <si>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</si>
  <si>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</si>
  <si>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</si>
  <si>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</si>
  <si>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</si>
  <si>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</si>
  <si>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</si>
  <si>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</si>
  <si>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</si>
  <si>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</si>
  <si>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</si>
  <si>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</si>
  <si>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</si>
  <si>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</si>
  <si>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</si>
  <si>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</si>
  <si>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</si>
  <si>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</si>
  <si>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</si>
  <si>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</si>
  <si>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</si>
  <si>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</si>
  <si>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</si>
  <si>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</si>
  <si>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</si>
  <si>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</si>
  <si>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</si>
  <si>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</si>
  <si>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</si>
  <si>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</si>
  <si>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</si>
  <si>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</si>
  <si>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</si>
  <si>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</si>
  <si>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</si>
  <si>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</si>
  <si>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</si>
  <si>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</si>
  <si>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</si>
  <si>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</si>
  <si>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</si>
  <si>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</si>
  <si>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</si>
  <si>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</si>
  <si>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</si>
  <si>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</si>
  <si>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</si>
  <si>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</si>
  <si>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</si>
  <si>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</si>
  <si>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</si>
  <si>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</si>
  <si>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</si>
  <si>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</si>
  <si>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</si>
  <si>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</si>
  <si>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</si>
  <si>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</si>
  <si>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</si>
  <si>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</si>
  <si>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</si>
  <si>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</si>
  <si>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</si>
  <si>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</si>
  <si>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</si>
  <si>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</si>
  <si>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</si>
  <si>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</si>
  <si>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</si>
  <si>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</si>
  <si>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</si>
  <si>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</si>
  <si>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</si>
  <si>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</si>
  <si>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</si>
  <si>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</si>
  <si>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</si>
  <si>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</si>
  <si>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</si>
  <si>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</si>
  <si>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</si>
  <si>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</si>
  <si>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</si>
  <si>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</si>
  <si>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</si>
  <si>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</si>
  <si>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</si>
  <si>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</si>
  <si>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</si>
  <si>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</si>
  <si>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</si>
  <si>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</si>
  <si>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</si>
  <si>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</si>
  <si>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</si>
  <si>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</si>
  <si>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</si>
  <si>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</si>
  <si>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</si>
  <si>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</si>
  <si>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</si>
  <si>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</si>
  <si>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</si>
  <si>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</si>
  <si>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</si>
  <si>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</si>
  <si>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</si>
  <si>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</si>
  <si>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</si>
  <si>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</si>
  <si>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</si>
  <si>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</si>
  <si>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</si>
  <si>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</si>
  <si>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</si>
  <si>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</si>
  <si>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</si>
  <si>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</si>
  <si>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</si>
  <si>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</si>
  <si>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</si>
  <si>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</si>
  <si>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</si>
  <si>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</si>
  <si>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</si>
  <si>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</si>
  <si>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</si>
  <si>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</si>
  <si>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</si>
  <si>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</si>
  <si>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</si>
  <si>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</si>
  <si>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</si>
  <si>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</si>
  <si>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</si>
  <si>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</si>
  <si>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</si>
  <si>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</si>
  <si>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</si>
  <si>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</si>
  <si>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</si>
  <si>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</si>
  <si>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</si>
  <si>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</si>
  <si>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</si>
  <si>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</si>
  <si>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</si>
  <si>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</si>
  <si>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</si>
  <si>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</si>
  <si>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</si>
  <si>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</si>
  <si>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</si>
  <si>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</si>
  <si>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</si>
  <si>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</si>
  <si>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</si>
  <si>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</si>
  <si>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</si>
  <si>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</si>
  <si>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</si>
  <si>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</si>
  <si>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</si>
  <si>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</si>
  <si>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</si>
  <si>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</si>
  <si>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</si>
  <si>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</si>
  <si>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</si>
  <si>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</si>
  <si>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</si>
  <si>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</si>
  <si>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</si>
  <si>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</si>
  <si>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</si>
  <si>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</si>
  <si>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</si>
  <si>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</si>
  <si>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</si>
  <si>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</si>
  <si>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</si>
  <si>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</si>
  <si>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</si>
  <si>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</si>
  <si>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</si>
  <si>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</si>
  <si>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</si>
  <si>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</si>
  <si>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</si>
  <si>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</si>
  <si>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</si>
  <si>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</si>
  <si>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</si>
  <si>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</si>
  <si>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</si>
  <si>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</si>
  <si>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</si>
  <si>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</si>
  <si>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</si>
  <si>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</si>
  <si>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</si>
  <si>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</si>
  <si>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</si>
  <si>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</si>
  <si>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</si>
  <si>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</si>
  <si>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</si>
  <si>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</si>
  <si>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</si>
  <si>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</si>
  <si>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</si>
  <si>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</si>
  <si>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</si>
  <si>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</si>
  <si>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</si>
  <si>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</si>
  <si>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</si>
  <si>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</si>
  <si>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</si>
  <si>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</si>
  <si>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</si>
  <si>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</si>
  <si>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</si>
  <si>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</si>
  <si>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</si>
  <si>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</si>
  <si>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</si>
  <si>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</si>
  <si>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</si>
  <si>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</si>
  <si>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</si>
  <si>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</si>
  <si>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</si>
  <si>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</si>
  <si>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</si>
  <si>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</si>
  <si>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</si>
  <si>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</si>
  <si>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</si>
  <si>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</si>
  <si>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</si>
  <si>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</si>
  <si>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</si>
  <si>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</si>
  <si>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</si>
  <si>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</si>
  <si>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</si>
  <si>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</si>
  <si>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</si>
  <si>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</si>
  <si>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</si>
  <si>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</si>
  <si>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</si>
  <si>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</si>
  <si>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</si>
  <si>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</si>
  <si>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</si>
  <si>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</si>
  <si>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</si>
  <si>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</si>
  <si>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</si>
  <si>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</si>
  <si>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</si>
  <si>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</si>
  <si>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</si>
  <si>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</si>
  <si>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</si>
  <si>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</si>
  <si>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</si>
  <si>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</si>
  <si>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</si>
  <si>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</si>
  <si>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</si>
  <si>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</si>
  <si>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</si>
  <si>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</si>
  <si>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</si>
  <si>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</si>
  <si>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</si>
  <si>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</si>
  <si>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</si>
  <si>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</si>
  <si>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</si>
  <si>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</si>
  <si>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</si>
  <si>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</si>
  <si>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</si>
  <si>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</si>
  <si>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</si>
  <si>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</si>
  <si>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</si>
  <si>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</si>
  <si>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</si>
  <si>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</si>
  <si>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</si>
  <si>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</si>
  <si>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</si>
  <si>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</si>
  <si>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</si>
  <si>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</si>
  <si>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</si>
  <si>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</si>
  <si>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</si>
  <si>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</si>
  <si>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</si>
  <si>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</si>
  <si>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</si>
  <si>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</si>
  <si>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</si>
  <si>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</si>
  <si>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</si>
  <si>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</si>
  <si>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</si>
  <si>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</si>
  <si>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</si>
  <si>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</si>
  <si>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</si>
  <si>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</si>
  <si>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</si>
  <si>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</si>
  <si>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</si>
  <si>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</si>
  <si>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</si>
  <si>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</si>
  <si>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</si>
  <si>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</si>
  <si>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</si>
  <si>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</si>
  <si>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</si>
  <si>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</si>
  <si>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</si>
  <si>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</si>
  <si>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</si>
  <si>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</si>
  <si>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</si>
  <si>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</si>
  <si>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</si>
  <si>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</si>
  <si>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</si>
  <si>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</si>
  <si>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</si>
  <si>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</si>
  <si>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</si>
  <si>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</si>
  <si>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</si>
  <si>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</si>
  <si>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</si>
  <si>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</si>
  <si>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</si>
  <si>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</si>
  <si>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</si>
  <si>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</si>
  <si>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</si>
  <si>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</si>
  <si>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</si>
  <si>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</si>
  <si>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</si>
  <si>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</si>
  <si>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</si>
  <si>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</si>
  <si>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</si>
  <si>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</si>
  <si>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</si>
  <si>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</si>
  <si>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</si>
  <si>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</si>
  <si>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</si>
  <si>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</si>
  <si>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</si>
  <si>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</si>
  <si>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</si>
  <si>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</si>
  <si>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</si>
  <si>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</si>
  <si>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</si>
  <si>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</si>
  <si>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</si>
  <si>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</si>
  <si>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</si>
  <si>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</si>
  <si>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</si>
  <si>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</si>
  <si>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</si>
  <si>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</si>
  <si>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</si>
  <si>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</si>
  <si>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</si>
  <si>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</si>
  <si>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</si>
  <si>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</si>
  <si>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</si>
  <si>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</si>
  <si>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</si>
  <si>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</si>
  <si>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</si>
  <si>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</si>
  <si>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</si>
  <si>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</si>
  <si>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</si>
  <si>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</si>
  <si>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</si>
  <si>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</si>
  <si>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</si>
  <si>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</si>
  <si>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</si>
  <si>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</si>
  <si>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</si>
  <si>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</si>
  <si>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</si>
  <si>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</si>
  <si>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</si>
  <si>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</si>
  <si>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</si>
  <si>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</si>
  <si>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</si>
  <si>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</si>
  <si>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</si>
  <si>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</si>
  <si>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</si>
  <si>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</si>
  <si>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</si>
  <si>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</si>
  <si>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</si>
  <si>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</si>
  <si>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</si>
  <si>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</si>
  <si>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</si>
  <si>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</si>
  <si>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</si>
  <si>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</si>
  <si>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</si>
  <si>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</si>
  <si>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</si>
  <si>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</si>
  <si>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</si>
  <si>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</si>
  <si>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</si>
  <si>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</si>
  <si>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</si>
  <si>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</si>
  <si>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</si>
  <si>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</si>
  <si>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</si>
  <si>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</si>
  <si>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</si>
  <si>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</si>
  <si>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</si>
  <si>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</si>
  <si>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</si>
  <si>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</si>
  <si>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</si>
  <si>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</si>
  <si>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</si>
  <si>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</si>
  <si>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</si>
  <si>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</si>
  <si>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</si>
  <si>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</si>
  <si>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</si>
  <si>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</si>
  <si>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</si>
  <si>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</si>
  <si>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</si>
  <si>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</si>
  <si>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</si>
  <si>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</si>
  <si>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</si>
  <si>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</si>
  <si>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</si>
  <si>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</si>
  <si>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</si>
  <si>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</si>
  <si>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</si>
  <si>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</si>
  <si>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</si>
  <si>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</si>
  <si>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</si>
  <si>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</si>
  <si>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</si>
  <si>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</si>
  <si>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</si>
  <si>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</si>
  <si>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</si>
  <si>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</si>
  <si>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</si>
  <si>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</si>
  <si>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</si>
  <si>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</si>
  <si>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</si>
  <si>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</si>
  <si>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</si>
  <si>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</si>
  <si>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</si>
  <si>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</si>
  <si>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</si>
  <si>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</si>
  <si>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</si>
  <si>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</si>
  <si>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</si>
  <si>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</si>
  <si>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</si>
  <si>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</si>
  <si>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</si>
  <si>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</si>
  <si>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</si>
  <si>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</si>
  <si>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</si>
  <si>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</si>
  <si>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</si>
  <si>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</si>
  <si>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</si>
  <si>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</si>
  <si>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</si>
  <si>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</si>
  <si>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</si>
  <si>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</si>
  <si>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</si>
  <si>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</si>
  <si>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</si>
  <si>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</si>
  <si>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</si>
  <si>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</si>
  <si>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</si>
  <si>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</si>
  <si>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</si>
  <si>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</si>
  <si>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</si>
  <si>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</si>
  <si>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</si>
  <si>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</si>
  <si>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</si>
  <si>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</si>
  <si>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</si>
  <si>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</si>
  <si>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</si>
  <si>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</si>
  <si>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</si>
  <si>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</si>
  <si>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</si>
  <si>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</si>
  <si>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</si>
  <si>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</si>
  <si>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</si>
  <si>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</si>
  <si>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</si>
  <si>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</si>
  <si>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</si>
  <si>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</si>
  <si>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</si>
  <si>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</si>
  <si>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</si>
  <si>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</si>
  <si>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</si>
  <si>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</si>
  <si>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</si>
  <si>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</si>
  <si>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</si>
  <si>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</si>
  <si>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</si>
  <si>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</si>
  <si>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</si>
  <si>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</si>
  <si>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</si>
  <si>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</si>
  <si>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</si>
  <si>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</si>
  <si>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</si>
  <si>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</si>
  <si>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</si>
  <si>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</si>
  <si>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</si>
  <si>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</si>
  <si>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</si>
  <si>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</si>
  <si>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</si>
  <si>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</si>
  <si>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</si>
  <si>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</si>
  <si>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</si>
  <si>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</si>
  <si>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</si>
  <si>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</si>
  <si>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</si>
  <si>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</si>
  <si>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</si>
  <si>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</si>
  <si>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</si>
  <si>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</si>
  <si>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</si>
  <si>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</si>
  <si>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</si>
  <si>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</si>
  <si>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</si>
  <si>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</si>
  <si>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</si>
  <si>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</si>
  <si>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</si>
  <si>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</si>
  <si>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</si>
  <si>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</si>
  <si>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</si>
  <si>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</si>
  <si>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</si>
  <si>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</si>
  <si>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</si>
  <si>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</si>
  <si>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</si>
  <si>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</si>
  <si>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</si>
  <si>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</si>
  <si>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</si>
  <si>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</si>
  <si>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</si>
  <si>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</si>
  <si>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</si>
  <si>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</si>
  <si>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</si>
  <si>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</si>
  <si>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</si>
  <si>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</si>
  <si>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</si>
  <si>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</si>
  <si>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</si>
  <si>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</si>
  <si>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</si>
  <si>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</si>
  <si>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</si>
  <si>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</si>
  <si>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</si>
  <si>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</si>
  <si>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</si>
  <si>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</si>
  <si>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</si>
  <si>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</si>
  <si>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</si>
  <si>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</si>
  <si>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</si>
  <si>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</si>
  <si>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</si>
  <si>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</si>
  <si>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</si>
  <si>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</si>
  <si>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</si>
  <si>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</si>
  <si>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</si>
  <si>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</si>
  <si>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</si>
  <si>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</si>
  <si>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</si>
  <si>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</si>
  <si>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</si>
  <si>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</si>
  <si>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</si>
  <si>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</si>
  <si>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</si>
  <si>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</si>
  <si>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</si>
  <si>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</si>
  <si>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</si>
  <si>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</si>
  <si>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</si>
  <si>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</si>
  <si>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</si>
  <si>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</si>
  <si>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</si>
  <si>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</si>
  <si>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</si>
  <si>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</si>
  <si>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</si>
  <si>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</si>
  <si>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</si>
  <si>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</si>
  <si>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</si>
  <si>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</si>
  <si>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</si>
  <si>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</si>
  <si>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</si>
  <si>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</si>
  <si>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</si>
  <si>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</si>
  <si>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</si>
  <si>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</si>
  <si>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</si>
  <si>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</si>
  <si>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</si>
  <si>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</si>
  <si>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</si>
  <si>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</si>
  <si>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</si>
  <si>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</si>
  <si>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</si>
  <si>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</si>
  <si>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</si>
  <si>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</si>
  <si>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</si>
  <si>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</si>
  <si>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</si>
  <si>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</si>
  <si>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</si>
  <si>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</si>
  <si>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</si>
  <si>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</si>
  <si>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</si>
  <si>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</si>
  <si>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</si>
  <si>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</si>
  <si>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</si>
  <si>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</si>
  <si>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</si>
  <si>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</si>
  <si>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</si>
  <si>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</si>
  <si>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</si>
  <si>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</si>
  <si>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</si>
  <si>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</si>
  <si>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</si>
  <si>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</si>
  <si>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</si>
  <si>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</si>
  <si>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</si>
  <si>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</si>
  <si>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</si>
  <si>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</si>
  <si>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</si>
  <si>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</si>
  <si>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</si>
  <si>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</si>
  <si>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</si>
  <si>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</si>
  <si>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</si>
  <si>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</si>
  <si>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</si>
  <si>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</si>
  <si>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</si>
  <si>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</si>
  <si>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</si>
  <si>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</si>
  <si>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</si>
  <si>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</si>
  <si>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</si>
  <si>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</si>
  <si>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</si>
  <si>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</si>
  <si>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</si>
  <si>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</si>
  <si>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</si>
  <si>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</si>
  <si>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</si>
  <si>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</si>
  <si>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</si>
  <si>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</si>
  <si>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</si>
  <si>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</si>
  <si>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</si>
  <si>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</si>
  <si>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</si>
  <si>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</si>
  <si>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</si>
  <si>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</si>
  <si>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</si>
  <si>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</si>
  <si>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</si>
  <si>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</si>
  <si>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</si>
  <si>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</si>
  <si>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</si>
  <si>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</si>
  <si>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</si>
  <si>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</si>
  <si>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</si>
  <si>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</si>
  <si>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</si>
  <si>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</si>
  <si>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</si>
  <si>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</si>
  <si>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</si>
  <si>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</si>
  <si>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</si>
  <si>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</si>
  <si>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</si>
  <si>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</si>
  <si>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</si>
  <si>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</si>
  <si>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</si>
  <si>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</si>
  <si>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</si>
  <si>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</si>
  <si>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</si>
  <si>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</si>
  <si>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</si>
  <si>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</si>
  <si>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</si>
  <si>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</si>
  <si>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</si>
  <si>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</si>
  <si>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</si>
  <si>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</si>
  <si>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</si>
  <si>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</si>
  <si>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</si>
  <si>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</si>
  <si>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</si>
  <si>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</si>
  <si>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</si>
  <si>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</si>
  <si>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</si>
  <si>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</si>
  <si>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</si>
  <si>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</si>
  <si>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</si>
  <si>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</si>
  <si>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</si>
  <si>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</si>
  <si>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</si>
  <si>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</si>
  <si>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</si>
  <si>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</si>
  <si>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</si>
  <si>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</si>
  <si>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</si>
  <si>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</si>
  <si>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</si>
  <si>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</si>
  <si>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</si>
  <si>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</si>
  <si>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</si>
  <si>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</si>
  <si>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</si>
  <si>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</si>
  <si>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</si>
  <si>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</si>
  <si>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</si>
  <si>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</si>
  <si>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</si>
  <si>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</si>
  <si>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</si>
  <si>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</si>
  <si>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</si>
  <si>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</si>
  <si>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</si>
  <si>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</si>
  <si>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</si>
  <si>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</si>
  <si>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</si>
  <si>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</si>
  <si>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</si>
  <si>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</si>
  <si>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</si>
  <si>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</si>
  <si>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</si>
  <si>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</si>
  <si>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</si>
  <si>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</si>
  <si>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</si>
  <si>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</si>
  <si>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</si>
  <si>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</si>
  <si>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</si>
  <si>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</si>
  <si>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</si>
  <si>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</si>
  <si>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</si>
  <si>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</si>
  <si>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</si>
  <si>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</si>
  <si>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</si>
  <si>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</si>
  <si>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</si>
  <si>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</si>
  <si>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</si>
  <si>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</si>
  <si>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</si>
  <si>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</si>
  <si>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</si>
  <si>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</si>
  <si>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</si>
  <si>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</si>
  <si>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</si>
  <si>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</si>
  <si>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</si>
  <si>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</si>
  <si>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</si>
  <si>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</si>
  <si>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</si>
  <si>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</si>
  <si>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</si>
  <si>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</si>
  <si>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</si>
  <si>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</si>
  <si>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</si>
  <si>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</si>
  <si>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</si>
  <si>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</si>
  <si>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</si>
  <si>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</si>
  <si>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</si>
  <si>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</si>
  <si>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</si>
  <si>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</si>
  <si>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</si>
  <si>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</si>
  <si>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</si>
  <si>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</si>
  <si>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</si>
  <si>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</si>
  <si>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</si>
  <si>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</si>
  <si>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</si>
  <si>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</si>
  <si>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</si>
  <si>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</si>
  <si>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</si>
  <si>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</si>
  <si>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</si>
  <si>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</si>
  <si>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</si>
  <si>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</si>
  <si>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</si>
  <si>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</si>
  <si>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</si>
  <si>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</si>
  <si>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</si>
  <si>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</si>
  <si>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</si>
  <si>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</si>
  <si>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</si>
  <si>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</si>
  <si>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</si>
  <si>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</si>
  <si>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</si>
  <si>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</si>
  <si>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</si>
  <si>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</si>
  <si>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</si>
  <si>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</si>
  <si>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</si>
  <si>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</si>
  <si>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</si>
  <si>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</si>
  <si>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</si>
  <si>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</si>
  <si>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</si>
  <si>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</si>
  <si>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</si>
  <si>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</si>
  <si>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</si>
  <si>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</si>
  <si>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</si>
  <si>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</si>
  <si>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</si>
  <si>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</si>
  <si>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</si>
  <si>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</si>
  <si>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</si>
  <si>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</si>
  <si>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</si>
  <si>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</si>
  <si>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</si>
  <si>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</si>
  <si>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</si>
  <si>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</si>
  <si>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</si>
  <si>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</si>
  <si>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</si>
  <si>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</si>
  <si>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</si>
  <si>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</si>
  <si>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</si>
  <si>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</si>
  <si>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</si>
  <si>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</si>
  <si>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</si>
  <si>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</si>
  <si>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</si>
  <si>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</si>
  <si>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</si>
  <si>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</si>
  <si>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</si>
  <si>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</si>
  <si>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</si>
  <si>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</si>
  <si>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</si>
  <si>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</si>
  <si>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</si>
  <si>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</si>
  <si>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</si>
  <si>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</si>
  <si>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</si>
  <si>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</si>
  <si>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</si>
  <si>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</si>
  <si>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</si>
  <si>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</si>
  <si>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</si>
  <si>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</si>
  <si>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</si>
  <si>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</si>
  <si>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</si>
  <si>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</si>
  <si>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</si>
  <si>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</si>
  <si>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</si>
  <si>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</si>
  <si>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</si>
  <si>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</si>
  <si>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</si>
  <si>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</si>
  <si>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</si>
  <si>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</si>
  <si>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</si>
  <si>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</si>
  <si>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</si>
  <si>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</si>
  <si>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</si>
  <si>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</si>
  <si>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</si>
  <si>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</si>
  <si>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</si>
  <si>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</si>
  <si>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</si>
  <si>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</si>
  <si>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</si>
  <si>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</si>
  <si>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</si>
  <si>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</si>
  <si>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</si>
  <si>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</si>
  <si>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</si>
  <si>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</si>
  <si>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</si>
  <si>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</si>
  <si>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</si>
  <si>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</si>
  <si>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</si>
  <si>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</si>
  <si>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</si>
  <si>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</si>
  <si>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</si>
  <si>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</si>
  <si>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</si>
  <si>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</si>
  <si>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</si>
  <si>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</si>
  <si>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</si>
  <si>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</si>
  <si>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</si>
  <si>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</si>
  <si>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</si>
  <si>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</si>
  <si>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</si>
  <si>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</si>
  <si>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</si>
  <si>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</si>
  <si>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</si>
  <si>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</si>
  <si>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</si>
  <si>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</si>
  <si>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</si>
  <si>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</si>
  <si>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</si>
  <si>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</si>
  <si>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</si>
  <si>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</si>
  <si>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</si>
  <si>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</si>
  <si>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</si>
  <si>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</si>
  <si>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</si>
  <si>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</si>
  <si>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</si>
  <si>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</si>
  <si>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</si>
  <si>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</si>
  <si>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</si>
  <si>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</si>
  <si>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</si>
  <si>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</si>
  <si>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</si>
  <si>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</si>
  <si>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</si>
  <si>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</si>
  <si>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</si>
  <si>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</si>
  <si>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</si>
  <si>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</si>
  <si>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</si>
  <si>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</si>
  <si>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</si>
  <si>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</si>
  <si>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</si>
  <si>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</si>
  <si>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</si>
  <si>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</si>
  <si>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</si>
  <si>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</si>
  <si>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</si>
  <si>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</si>
  <si>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</si>
  <si>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</si>
  <si>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</si>
  <si>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</si>
  <si>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</si>
  <si>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</si>
  <si>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</si>
  <si>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</si>
  <si>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</si>
  <si>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</si>
  <si>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</si>
  <si>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</si>
  <si>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</si>
  <si>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</si>
  <si>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</si>
  <si>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</si>
  <si>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</si>
  <si>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</si>
  <si>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</si>
  <si>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</si>
  <si>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</si>
  <si>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</si>
  <si>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</si>
  <si>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</si>
  <si>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</si>
  <si>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</si>
  <si>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</si>
  <si>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</si>
  <si>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</si>
  <si>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</si>
  <si>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</si>
  <si>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</si>
  <si>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</si>
  <si>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</si>
  <si>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</si>
  <si>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</si>
  <si>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</si>
  <si>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</si>
  <si>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</si>
  <si>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</si>
  <si>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</si>
  <si>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</si>
  <si>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</si>
  <si>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</si>
  <si>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</si>
  <si>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</si>
  <si>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</si>
  <si>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</si>
  <si>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</si>
  <si>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</si>
  <si>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</si>
  <si>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</si>
  <si>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</si>
  <si>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</si>
  <si>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</si>
  <si>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</si>
  <si>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</si>
  <si>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</si>
  <si>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</si>
  <si>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</si>
  <si>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</si>
  <si>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</si>
  <si>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</si>
  <si>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</si>
  <si>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</si>
  <si>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</si>
  <si>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</si>
  <si>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</si>
  <si>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</si>
  <si>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</si>
  <si>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</si>
  <si>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</si>
  <si>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</si>
  <si>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</si>
  <si>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</si>
  <si>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</si>
  <si>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</si>
  <si>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</si>
  <si>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</si>
  <si>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</si>
  <si>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</si>
  <si>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</si>
  <si>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</si>
  <si>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</si>
  <si>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</si>
  <si>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</si>
  <si>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</si>
  <si>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</si>
  <si>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</si>
  <si>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</si>
  <si>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</si>
  <si>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</si>
  <si>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</si>
  <si>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</si>
  <si>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</si>
  <si>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</si>
  <si>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</si>
  <si>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</si>
  <si>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</si>
  <si>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</si>
  <si>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</si>
  <si>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</si>
  <si>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</si>
  <si>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</si>
  <si>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</si>
  <si>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</si>
  <si>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</si>
  <si>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</si>
  <si>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</si>
  <si>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</si>
  <si>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</si>
  <si>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</si>
  <si>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</si>
  <si>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</si>
  <si>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</si>
  <si>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</si>
  <si>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</si>
  <si>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</si>
  <si>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</si>
  <si>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</si>
  <si>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</si>
  <si>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</si>
  <si>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</si>
  <si>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</si>
  <si>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</si>
  <si>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</si>
  <si>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</si>
  <si>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</si>
  <si>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</si>
  <si>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</si>
  <si>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</si>
  <si>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</si>
  <si>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</si>
  <si>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</si>
  <si>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</si>
  <si>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</si>
  <si>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</si>
  <si>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</si>
  <si>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</si>
  <si>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</si>
  <si>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</si>
  <si>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</si>
  <si>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</si>
  <si>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</si>
  <si>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</si>
  <si>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</si>
  <si>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</si>
  <si>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</si>
  <si>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</si>
  <si>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</si>
  <si>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</si>
  <si>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</si>
  <si>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</si>
  <si>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</si>
  <si>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</si>
  <si>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</si>
  <si>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</si>
  <si>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</si>
  <si>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</si>
  <si>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</si>
  <si>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</si>
  <si>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</si>
  <si>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</si>
  <si>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</si>
  <si>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</si>
  <si>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</si>
  <si>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</si>
  <si>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</si>
  <si>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</si>
  <si>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</si>
  <si>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</si>
  <si>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</si>
  <si>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</si>
  <si>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</si>
  <si>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</si>
  <si>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</si>
  <si>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</si>
  <si>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</si>
  <si>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</si>
  <si>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</si>
  <si>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</si>
  <si>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</si>
  <si>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</si>
  <si>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</si>
  <si>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</si>
  <si>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</si>
  <si>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</si>
  <si>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</si>
  <si>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</si>
  <si>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</si>
  <si>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</si>
  <si>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</si>
  <si>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</si>
  <si>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</si>
  <si>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</si>
  <si>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</si>
  <si>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</si>
  <si>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</si>
  <si>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</si>
  <si>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</si>
  <si>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</si>
  <si>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</si>
  <si>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</si>
  <si>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</si>
  <si>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</si>
  <si>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</si>
  <si>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</si>
  <si>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</si>
  <si>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</si>
  <si>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</si>
  <si>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</si>
  <si>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</si>
  <si>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</si>
  <si>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</si>
  <si>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</si>
  <si>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</si>
  <si>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</si>
  <si>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</si>
  <si>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</si>
  <si>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</si>
  <si>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</si>
  <si>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</si>
  <si>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</si>
  <si>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</si>
  <si>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</si>
  <si>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</si>
  <si>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</si>
  <si>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</si>
  <si>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</si>
  <si>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</si>
  <si>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</si>
  <si>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</si>
  <si>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</si>
  <si>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</si>
  <si>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</si>
  <si>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</si>
  <si>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</si>
  <si>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</si>
  <si>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</si>
  <si>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</si>
  <si>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</si>
  <si>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</si>
  <si>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</si>
  <si>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</si>
  <si>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</si>
  <si>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</si>
  <si>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</si>
  <si>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</si>
  <si>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</si>
  <si>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</si>
  <si>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</si>
  <si>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</si>
  <si>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</si>
  <si>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</si>
  <si>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</si>
  <si>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</si>
  <si>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</si>
  <si>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</si>
  <si>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</si>
  <si>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</si>
  <si>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</si>
  <si>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</si>
  <si>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</si>
  <si>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</si>
  <si>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</si>
  <si>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</si>
  <si>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</si>
  <si>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</si>
  <si>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</si>
  <si>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</si>
  <si>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</si>
  <si>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</si>
  <si>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</si>
  <si>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</si>
  <si>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</si>
  <si>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</si>
  <si>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</si>
  <si>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</si>
  <si>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</si>
  <si>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</si>
  <si>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</si>
  <si>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</si>
  <si>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</si>
  <si>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</si>
  <si>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</si>
  <si>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</si>
  <si>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</si>
  <si>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</si>
  <si>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</si>
  <si>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</si>
  <si>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</si>
  <si>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</si>
  <si>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</si>
  <si>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</si>
  <si>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</si>
  <si>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</si>
  <si>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</si>
  <si>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</si>
  <si>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</si>
  <si>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</si>
  <si>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</si>
  <si>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</si>
  <si>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</si>
  <si>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</si>
  <si>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</si>
  <si>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</si>
  <si>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</si>
  <si>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</si>
  <si>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</si>
  <si>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</si>
  <si>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</si>
  <si>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</si>
  <si>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</si>
  <si>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</si>
  <si>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</si>
  <si>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</si>
  <si>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</si>
  <si>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</si>
  <si>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</si>
  <si>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</si>
  <si>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</si>
  <si>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</si>
  <si>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</si>
  <si>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</si>
  <si>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</si>
  <si>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</si>
  <si>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</si>
  <si>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</si>
  <si>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</si>
  <si>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</si>
  <si>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</si>
  <si>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</si>
  <si>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</si>
  <si>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</si>
  <si>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</si>
  <si>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</si>
  <si>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</si>
  <si>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</si>
  <si>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</si>
  <si>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</si>
  <si>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</si>
  <si>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</si>
  <si>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</si>
  <si>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</si>
  <si>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</si>
  <si>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</si>
  <si>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</si>
  <si>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</si>
  <si>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</si>
  <si>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</si>
  <si>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</si>
  <si>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</si>
  <si>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</si>
  <si>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</si>
  <si>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</si>
  <si>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</si>
  <si>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</si>
  <si>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</si>
  <si>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</si>
  <si>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</si>
  <si>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</si>
  <si>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</si>
  <si>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</si>
  <si>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</si>
  <si>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</si>
  <si>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</si>
  <si>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</si>
  <si>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</si>
  <si>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</si>
  <si>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</si>
  <si>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</si>
  <si>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</si>
  <si>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</si>
  <si>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</si>
  <si>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</si>
  <si>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</si>
  <si>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</si>
  <si>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</si>
  <si>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</si>
  <si>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</si>
  <si>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</si>
  <si>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</si>
  <si>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</si>
  <si>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</si>
  <si>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</si>
  <si>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</si>
  <si>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</si>
  <si>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</si>
  <si>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</si>
  <si>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</si>
  <si>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</si>
  <si>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</si>
  <si>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</si>
  <si>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</si>
  <si>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</si>
  <si>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</si>
  <si>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</si>
  <si>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</si>
  <si>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</si>
  <si>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</si>
  <si>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</si>
  <si>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</si>
  <si>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</si>
  <si>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</si>
  <si>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</si>
  <si>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</si>
  <si>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</si>
  <si>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</si>
  <si>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</si>
  <si>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</si>
  <si>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</si>
  <si>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</si>
  <si>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</si>
  <si>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</si>
  <si>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</si>
  <si>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</si>
  <si>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</si>
  <si>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</si>
  <si>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</si>
  <si>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</si>
  <si>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</si>
  <si>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</si>
  <si>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</si>
  <si>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</si>
  <si>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</si>
  <si>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</si>
  <si>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</si>
  <si>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</si>
  <si>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</si>
  <si>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</si>
  <si>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</si>
  <si>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</si>
  <si>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</si>
  <si>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</si>
  <si>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</si>
  <si>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</si>
  <si>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</si>
  <si>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</si>
  <si>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</si>
  <si>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</si>
  <si>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</si>
  <si>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</si>
  <si>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</si>
  <si>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</si>
  <si>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</si>
  <si>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</si>
  <si>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</si>
  <si>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</si>
  <si>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</si>
  <si>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</si>
  <si>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</si>
  <si>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</si>
  <si>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</si>
  <si>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</si>
  <si>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</si>
  <si>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</si>
  <si>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</si>
  <si>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</si>
  <si>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</si>
  <si>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</si>
  <si>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</si>
  <si>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</si>
  <si>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</si>
  <si>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</si>
  <si>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</si>
  <si>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</si>
  <si>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</si>
  <si>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</si>
  <si>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</si>
  <si>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</si>
  <si>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</si>
  <si>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</si>
  <si>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</si>
  <si>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</si>
  <si>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</si>
  <si>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</si>
  <si>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</si>
  <si>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</si>
  <si>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</si>
  <si>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</si>
  <si>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</si>
  <si>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</si>
  <si>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</si>
  <si>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</si>
  <si>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</si>
  <si>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</si>
  <si>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</si>
  <si>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</si>
  <si>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</si>
  <si>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</si>
  <si>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</si>
  <si>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</si>
  <si>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</si>
  <si>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</si>
  <si>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</si>
  <si>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</si>
  <si>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</si>
  <si>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</si>
  <si>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</si>
  <si>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</si>
  <si>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</si>
  <si>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</si>
  <si>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</si>
  <si>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</si>
  <si>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</si>
  <si>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</si>
  <si>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</si>
  <si>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</si>
  <si>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</si>
  <si>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</si>
  <si>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</si>
  <si>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</si>
  <si>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</si>
  <si>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</si>
  <si>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</si>
  <si>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</si>
  <si>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</si>
  <si>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</si>
  <si>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</si>
  <si>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</si>
  <si>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</si>
  <si>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</si>
  <si>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</si>
  <si>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</si>
  <si>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</si>
  <si>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</si>
  <si>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</si>
  <si>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</si>
  <si>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</si>
  <si>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</si>
  <si>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</si>
  <si>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</si>
  <si>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</si>
  <si>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</si>
  <si>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</si>
  <si>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</si>
  <si>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</si>
  <si>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</si>
  <si>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</si>
  <si>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</si>
  <si>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</si>
  <si>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</si>
  <si>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</si>
  <si>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</si>
  <si>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</si>
  <si>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</si>
  <si>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</si>
  <si>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</si>
  <si>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</si>
  <si>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</si>
  <si>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</si>
  <si>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</si>
  <si>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</si>
  <si>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</si>
  <si>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</si>
  <si>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</si>
  <si>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</si>
  <si>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</si>
  <si>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</si>
  <si>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</si>
  <si>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</si>
  <si>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</si>
  <si>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</si>
  <si>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</si>
  <si>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</si>
  <si>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</si>
  <si>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</si>
  <si>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</si>
  <si>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</si>
  <si>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</si>
  <si>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</si>
  <si>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</si>
  <si>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</si>
  <si>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</si>
  <si>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</si>
  <si>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</si>
  <si>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</si>
  <si>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</si>
  <si>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</si>
  <si>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</si>
  <si>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</si>
  <si>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</si>
  <si>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</si>
  <si>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</si>
  <si>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</si>
  <si>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</si>
  <si>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</si>
  <si>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</si>
  <si>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</si>
  <si>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</si>
  <si>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</si>
  <si>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</si>
  <si>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</si>
  <si>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</si>
  <si>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</si>
  <si>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</si>
  <si>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</si>
  <si>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</si>
  <si>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</si>
  <si>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</si>
  <si>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</si>
  <si>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</si>
  <si>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</si>
  <si>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</si>
  <si>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</si>
  <si>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</si>
  <si>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</si>
  <si>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</si>
  <si>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</si>
  <si>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</si>
  <si>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</si>
  <si>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</si>
  <si>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</si>
  <si>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</si>
  <si>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</si>
  <si>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</si>
  <si>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</si>
  <si>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</si>
  <si>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</si>
  <si>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</si>
  <si>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</si>
  <si>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</si>
  <si>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</si>
  <si>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</si>
  <si>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</si>
  <si>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</si>
  <si>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</si>
  <si>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</si>
  <si>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</si>
  <si>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</si>
  <si>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</si>
  <si>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</si>
  <si>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</si>
  <si>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</si>
  <si>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</si>
  <si>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</si>
  <si>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</si>
  <si>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</si>
  <si>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</si>
  <si>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</si>
  <si>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</si>
  <si>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</si>
  <si>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</si>
  <si>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</si>
  <si>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</si>
  <si>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</si>
  <si>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</si>
  <si>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</si>
  <si>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</si>
  <si>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</si>
  <si>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</si>
  <si>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</si>
  <si>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80 MIN</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</si>
  <si>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</si>
  <si>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</si>
  <si>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</si>
  <si>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</si>
  <si>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</si>
  <si>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</si>
  <si>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</si>
  <si>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</si>
  <si>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</si>
  <si>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</si>
  <si>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</si>
  <si>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</si>
  <si>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</si>
  <si>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</si>
  <si>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</si>
  <si>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TT-20251125-00955</t>
  </si>
  <si>
    <t xml:space="preserve">power NA and EM team checking </t>
  </si>
  <si>
    <t>PCM-20251125-00000988</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</si>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</sst>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4" dataDxfId="43" headerRowBorderDxfId="41" tableBorderDxfId="42" totalsRowBorderDxfId="40">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5" totalsRowShown="0" headerRowDxfId="27" dataDxfId="26" headerRowBorderDxfId="24" tableBorderDxfId="25">
  <autoFilter ref="A1:L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323.57879502314609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45986.527220949072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45986.527220949072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45986.527220949072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45986.527220949072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45986.527220949072</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45986.527220949072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45986.527220949072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45986.527220949072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45986.527220949072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45986.527220949072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45986.527220949072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45986.527220949072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45986.527220949072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45986.527220949072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45986.527220949072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45986.527220949072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45986.527220949072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45986.527220949072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45986.527220949072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45986.527220949072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45986.527220949072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45986.527220949072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45986.527220949072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45986.527220949072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45986.527220949072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45986.527220949072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45986.527220949072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45986.527220949072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45986.527220949072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45986.527220949072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45986.527220949072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45986.527220949072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45986.527220949072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45986.527220949072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45986.527220949072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45986.527220949072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45986.527220949072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45986.527220949072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45986.527220949072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45986.527220949072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45986.527220949072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45986.527220949072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45986.527220949072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45986.527220949072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45986.527220949072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45986.527220949072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45986.527220949072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45986.527220949072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45986.527220949072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45986.527220949072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45986.527220949072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45986.527220949072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45986.527220949072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45986.527220949072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45986.527220949072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45986.527220949072</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45986.527220949072</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45986.527220949072</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161.52738298611075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2.1398019675907562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9.3065856483008247E-2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2.5716319440107327E-2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45986.527220949072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45986.527220949072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45986.527220949072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45986.527220949072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45986.527220949072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45986.527220949072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45986.527220949072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45986.527220949072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45986.527220949072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45986.527220949072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45986.527220949072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45986.527220949072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45986.527220949072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45986.527220949072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45986.527220949072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45986.527220949072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45986.527220949072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45986.527220949072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45986.527220949072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45986.527220949072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45986.527220949072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45986.527220949072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45986.527220949072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45986.527220949072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45986.527220949072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45986.527220949072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45986.527220949072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45986.527220949072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45986.527220949072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45986.527220949072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45986.527220949072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45986.527220949072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45986.527220949072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45986.527220949072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45986.527220949072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45986.527220949072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45986.527220949072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45986.527220949072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45986.527220949072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45986.527220949072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45986.527220949072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45986.527220949072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45986.527220949072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45986.527220949072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45986.527220949072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45986.527220949072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45986.527220949072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45986.527220949072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45986.527220949072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45986.527220949072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45986.527220949072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45986.527220949072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45986.527220949072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45986.527220949072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45986.527220949072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45986.527220949072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45986.527220949072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45986.527220949072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45986.527220949072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45986.527220949072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45986.527220949072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45986.527220949072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45986.527220949072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45986.527220949072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45986.527220949072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45986.527220949072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45986.527220949072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45986.527220949072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45986.527220949072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45986.527220949072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45986.527220949072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45986.527220949072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45986.527220949072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45986.527220949072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45986.527220949072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45986.527220949072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45986.527220949072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45986.527220949072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45986.527220949072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45986.527220949072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45986.527220949072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45986.527220949072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45986.527220949072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45986.527220949072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45986.527220949072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45986.527220949072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45986.527220949072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45986.527220949072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45986.527220949072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45986.527220949072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45986.527220949072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45986.527220949072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45986.527220949072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45986.527220949072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45986.527220949072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45986.527220949072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45986.527220949072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45986.527220949072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45986.527220949072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45986.527220949072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45986.527220949072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45986.527220949072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45986.527220949072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45986.527220949072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45986.527220949072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45986.527220949072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45986.527220949072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45986.527220949072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45986.527220949072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45986.527220949072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45986.527220949072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45986.527220949072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45986.527220949072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45986.527220949072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45986.527220949072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45986.527220949072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45986.527220949072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45986.527220949072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45986.527220949072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45986.527220949072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45986.527220949072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45986.527220949072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45986.527220949072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45986.527220949072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45986.527220949072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45986.527220949072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45986.527220949072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45986.527220949072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45986.527220949072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45986.527220949072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45986.527220949072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45986.527220949072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45986.527220949072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45986.527220949072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45986.527220949072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45986.527220949072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45986.527220949072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45986.527220949072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45986.527220949072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45986.527220949072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45986.527220949072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45986.527220949072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45986.527220949072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45986.527220949072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45986.527220949072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45986.527220949072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45986.527220949072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45986.527220949072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45986.527220949072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45986.527220949072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45986.527220949072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45986.527220949072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45986.527220949072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45986.527220949072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45986.527220949072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45986.527220949072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45986.527220949072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45986.527220949072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45986.527220949072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45986.527220949072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45986.527220949072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45986.527220949072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45986.527220949072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45986.527220949072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45986.527220949072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45986.527220949072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45986.527220949072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45986.527220949072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45986.527220949072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45986.527220949072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45986.527220949072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45986.527220949072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45986.527220949072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45986.527220949072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45986.527220949072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45986.527220949072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45986.527220949072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45986.527220949072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45986.527220949072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45986.527220949072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45986.527220949072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45986.527220949072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45986.527220949072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45986.527220949072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45986.527220949072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45986.527220949072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45986.527220949072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45986.527220949072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45986.527220949072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45986.527220949072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45986.527220949072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45986.527220949072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45986.527220949072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45986.527220949072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45986.527220949072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45986.527220949072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45986.527220949072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45986.527220949072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45986.527220949072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45986.527220949072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45986.527220949072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45986.527220949072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45986.527220949072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45986.527220949072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45986.527220949072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45986.527220949072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45986.527220949072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45986.527220949072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45986.527220949072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45986.527220949072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45986.527220949072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45986.527220949072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45986.527220949072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45986.527220949072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45986.527220949072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45986.527220949072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45986.527220949072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45986.527220949072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45986.527220949072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45986.527220949072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45986.527220949072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45986.527220949072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45986.527220949072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45986.527220949072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45986.527220949072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45986.527220949072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45986.527220949072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45986.527220949072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45986.527220949072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45986.527220949072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45986.527220949072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45986.527220949072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45986.527220949072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45986.527220949072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45986.527220949072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45986.527220949072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45986.527220949072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45986.527220949072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45986.527220949072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45986.527220949072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45986.527220949072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45986.527220949072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45986.527220949072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45986.527220949072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45986.527220949072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45986.527220949072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45986.527220949072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45986.527220949072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45986.527220949072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45986.527220949072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45986.527220949072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45986.527220949072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45986.527220949072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45986.527220949072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45986.527220949072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45986.527220949072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45986.527220949072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45986.527220949072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45986.527220949072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45986.527220949072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45986.527220949072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45986.527220949072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45986.527220949072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45986.527220949072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45986.527220949072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45986.527220949072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45986.527220949072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45986.527220949072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45986.527220949072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45986.527220949072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45986.527220949072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45986.527220949072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45986.527220949072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45986.527220949072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45986.527220949072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45986.527220949072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45986.527220949072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45986.527220949072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45986.527220949072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45986.527220949072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45986.527220949072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45986.527220949072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45986.527220949072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45986.527220949072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45986.527220949072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45986.527220949072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45986.527220949072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45986.527220949072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45986.527220949072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45986.527220949072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45986.527220949072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45986.527220949072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45986.527220949072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45986.527220949072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45986.527220949072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45986.527220949072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45986.527220949072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45986.527220949072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45986.527220949072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45986.527220949072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45986.527220949072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45986.527220949072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45986.527220949072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45986.527220949072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45986.527220949072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45986.527220949072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45986.527220949072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45986.527220949072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45986.527220949072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45986.527220949072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45986.527220949072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45986.527220949072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45986.527220949072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45986.527220949072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45986.527220949072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45986.527220949072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45986.527220949072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45986.527220949072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45986.527220949072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45986.527220949072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45986.527220949072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45986.527220949072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45986.527220949072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45986.527220949072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45986.527220949072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45986.527220949072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45986.527220949072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45986.527220949072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45986.527220949072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45986.527220949072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45986.527220949072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45986.527220949072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45986.527220949072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45986.527220949072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45986.527220949072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45986.527220949072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45986.527220949072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45986.527220949072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45986.527220949072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45986.527220949072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45986.527220949072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45986.527220949072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45986.527220949072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45986.527220949072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45986.527220949072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45986.527220949072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45986.527220949072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45986.527220949072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45986.527220949072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45986.527220949072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45986.527220949072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45986.527220949072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45986.527220949072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45986.527220949072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45986.527220949072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45986.527220949072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45986.527220949072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45986.527220949072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45986.527220949072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45986.527220949072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45986.527220949072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45986.527220949072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45986.527220949072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45986.527220949072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45986.527220949072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45986.527220949072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45986.527220949072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45986.527220949072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45986.527220949072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45986.527220949072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45986.527220949072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45986.527220949072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45986.527220949072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45986.527220949072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45986.527220949072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45986.527220949072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45986.527220949072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45986.527220949072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45986.527220949072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45986.527220949072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45986.527220949072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45986.527220949072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45986.527220949072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45986.527220949072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45986.527220949072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45986.527220949072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45986.527220949072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45986.527220949072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45986.527220949072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45986.527220949072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45986.527220949072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45986.527220949072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45986.527220949072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45986.527220949072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45986.527220949072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45986.527220949072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45986.527220949072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45986.527220949072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45986.527220949072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45986.527220949072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45986.527220949072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45986.527220949072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45986.527220949072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45986.527220949072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45986.527220949072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45986.527220949072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45986.527220949072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45986.527220949072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45986.527220949072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45986.527220949072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45986.527220949072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45986.527220949072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45986.527220949072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45986.527220949072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45986.527220949072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45986.527220949072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45986.527220949072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45986.527220949072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45986.527220949072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45986.527220949072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45986.527220949072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45986.527220949072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45986.527220949072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45986.527220949072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45986.527220949072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45986.527220949072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45986.527220949072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45986.527220949072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45986.527220949072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45986.527220949072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45986.527220949072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45986.527220949072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45986.527220949072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45986.527220949072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45986.527220949072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45986.527220949072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45986.527220949072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45986.527220949072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45986.527220949072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45986.527220949072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45986.527220949072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45986.527220949072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45986.527220949072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45986.527220949072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45986.527220949072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45986.527220949072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45986.527220949072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45986.527220949072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45986.527220949072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45986.527220949072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45986.527220949072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45986.527220949072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45986.527220949072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45986.527220949072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45986.527220949072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45986.527220949072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45986.527220949072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45986.527220949072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45986.527220949072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45986.527220949072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45986.527220949072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45986.527220949072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45986.527220949072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45986.527220949072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45986.527220949072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45986.527220949072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45986.527220949072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45986.527220949072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45986.527220949072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45986.527220949072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45986.527220949072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45986.527220949072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45986.527220949072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45986.527220949072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45986.527220949072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45986.527220949072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45986.527220949072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45986.527220949072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45986.527220949072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45986.527220949072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45986.527220949072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45986.527220949072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45986.527220949072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45986.527220949072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45986.527220949072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45986.527220949072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45986.527220949072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45986.527220949072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45986.527220949072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45986.527220949072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45986.527220949072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45986.527220949072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45986.527220949072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45986.527220949072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45986.527220949072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45986.527220949072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45986.527220949072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45986.527220949072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45986.527220949072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45986.527220949072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45986.527220949072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45986.527220949072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45986.527220949072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45986.527220949072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45986.527220949072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45986.527220949072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45986.527220949072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45986.527220949072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45986.527220949072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45986.527220949072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45986.527220949072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45986.527220949072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45986.527220949072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45986.527220949072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45986.527220949072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45986.527220949072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45986.527220949072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45986.527220949072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45986.527220949072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45986.527220949072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45986.527220949072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45986.527220949072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45986.527220949072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45986.527220949072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45986.527220949072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45986.527220949072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45986.527220949072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45986.527220949072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45986.527220949072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45986.527220949072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45986.527220949072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45986.527220949072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45986.527220949072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45986.527220949072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45986.527220949072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45986.527220949072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45986.527220949072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45986.527220949072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45986.527220949072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45986.527220949072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45986.527220949072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45986.527220949072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45986.527220949072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45986.527220949072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45986.527220949072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45986.527220949072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45986.527220949072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45986.527220949072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45986.527220949072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45986.527220949072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45986.527220949072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45986.527220949072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45986.527220949072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45986.527220949072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45986.527220949072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45986.527220949072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45986.527220949072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45986.527220949072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45986.527220949072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45986.527220949072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45986.527220949072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45986.527220949072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45986.527220949072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45986.527220949072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45986.527220949072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45986.527220949072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45986.527220949072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45986.527220949072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45986.527220949072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45986.527220949072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45986.527220949072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45986.527220949072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45986.527220949072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45986.527220949072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45986.527220949072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45986.527220949072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45986.527220949072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45986.527220949072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45986.527220949072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45986.527220949072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45986.527220949072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45986.527220949072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45986.527220949072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45986.527220949072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45986.527220949072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45986.527220949072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45986.527220949072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45986.527220949072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45986.527220949072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45986.527220949072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45986.527220949072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45986.527220949072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45986.527220949072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45986.527220949072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45986.527220949072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45986.527220949072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45986.527220949072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45986.527220949072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45986.527220949072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45986.527220949072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45986.527220949072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45986.527220949072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45986.527220949072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45986.527220949072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45986.527220949072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45986.527220949072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45986.527220949072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45986.527220949072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45986.527220949072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45986.527220949072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45986.527220949072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45986.527220949072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45986.527220949072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45986.527220949072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45986.527220949072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45986.527220949072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45986.527220949072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45986.527220949072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45986.527220949072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45986.527220949072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45986.527220949072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45986.527220949072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45986.527220949072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45986.527220949072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45986.527220949072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45986.527220949072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45986.527220949072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45986.527220949072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45986.527220949072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45986.527220949072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45986.527220949072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45986.527220949072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45986.527220949072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45986.527220949072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45986.527220949072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45986.527220949072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45986.527220949072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45986.527220949072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45986.527220949072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45986.527220949072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45986.527220949072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45986.527220949072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45986.527220949072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45986.527220949072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45986.527220949072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45986.527220949072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45986.527220949072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45986.527220949072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45986.527220949072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45986.527220949072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45986.527220949072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45986.527220949072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45986.527220949072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45986.527220949072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45986.527220949072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45986.527220949072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45986.527220949072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45986.527220949072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45986.527220949072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45986.527220949072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45986.527220949072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45986.527220949072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45986.527220949072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45986.527220949072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45986.527220949072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45986.527220949072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45986.527220949072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45986.527220949072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45986.527220949072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45986.527220949072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45986.527220949072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45986.527220949072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45986.527220949072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45986.527220949072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45986.527220949072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45986.527220949072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45986.527220949072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45986.527220949072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45986.527220949072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45986.527220949072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45986.527220949072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45986.527220949072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45986.527220949072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45986.527220949072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45986.527220949072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45986.527220949072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45986.527220949072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45986.527220949072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45986.527220949072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45986.527220949072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45986.527220949072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45986.527220949072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45986.527220949072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45986.527220949072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45986.527220949072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45986.527220949072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45986.527220949072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45986.527220949072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45986.527220949072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45986.527220949072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45986.527220949072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45986.527220949072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45986.527220949072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45986.527220949072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45986.527220949072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45986.527220949072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45986.527220949072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45986.527220949072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45986.527220949072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45986.527220949072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45986.527220949072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45986.527220949072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45986.527220949072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45986.527220949072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45986.527220949072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45986.527220949072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45986.527220949072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45986.527220949072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45986.527220949072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45986.527220949072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45986.527220949072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45986.527220949072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45986.527220949072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45986.527220949072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45986.527220949072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45986.527220949072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45986.527220949072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45986.527220949072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45986.527220949072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45986.527220949072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45986.527220949072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45986.527220949072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45986.527220949072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45986.527220949072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45986.527220949072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45986.527220949072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45986.527220949072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45986.527220949072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45986.527220949072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45986.527220949072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45986.527220949072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45986.527220949072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45986.527220949072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45986.527220949072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45986.527220949072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45986.527220949072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45986.527220949072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45986.527220949072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45986.527220949072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45986.527220949072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45986.527220949072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45986.527220949072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45986.527220949072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45986.527220949072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45986.527220949072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45986.527220949072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45986.527220949072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45986.527220949072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45986.527220949072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45986.527220949072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45986.527220949072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45986.527220949072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45986.527220949072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45986.527220949072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45986.527220949072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45986.527220949072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45986.527220949072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45986.527220949072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45986.527220949072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45986.527220949072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45986.527220949072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45986.527220949072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45986.527220949072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45986.527220949072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45986.527220949072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45986.527220949072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45986.527220949072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45986.527220949072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45986.527220949072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45986.527220949072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45986.527220949072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45986.527220949072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45986.527220949072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45986.527220949072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45986.527220949072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45986.527220949072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45986.527220949072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45986.527220949072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45986.527220949072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45986.527220949072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45986.527220949072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45986.527220949072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45986.527220949072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45986.527220949072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45986.527220949072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45986.527220949072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45986.527220949072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45986.527220949072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45986.527220949072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45986.527220949072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45986.527220949072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45986.527220949072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45986.527220949072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45986.527220949072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45986.527220949072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45986.527220949072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45986.527220949072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45986.527220949072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45986.527220949072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45986.527220949072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45986.527220949072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45986.527220949072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45986.527220949072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45986.527220949072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45986.527220949072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45986.527220949072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45986.527220949072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45986.527220949072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45986.527220949072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45986.527220949072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45986.527220949072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45986.527220949072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45986.527220949072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45986.527220949072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45986.527220949072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45986.527220949072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45986.527220949072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45986.527220949072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45986.527220949072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45986.527220949072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45986.527220949072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45986.527220949072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45986.527220949072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45986.527220949072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45986.527220949072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45986.527220949072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45986.527220949072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45986.527220949072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45986.527220949072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45986.527220949072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45986.527220949072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45986.527220949072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45986.527220949072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45986.527220949072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45986.527220949072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45986.527220949072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45986.527220949072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45986.527220949072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45986.527220949072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45986.527220949072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45986.527220949072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45986.527220949072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45986.527220949072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45986.527220949072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45986.527220949072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45986.527220949072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45986.527220949072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45986.527220949072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45986.527220949072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45986.527220949072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45986.527220949072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45986.527220949072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45986.527220949072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45986.527220949072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45986.527220949072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45986.527220949072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45986.527220949072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45986.527220949072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45986.527220949072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45986.527220949072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45986.527220949072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45986.527220949072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45986.527220949072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45986.527220949072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45986.527220949072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45986.527220949072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45986.527220949072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45986.527220949072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45986.527220949072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45986.527220949072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45986.527220949072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45986.527220949072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45986.527220949072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45986.527220949072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45986.527220949072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45986.527220949072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45986.527220949072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45986.527220949072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45986.527220949072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45986.527220949072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45986.527220949072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45986.527220949072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45986.527220949072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45986.527220949072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45986.527220949072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45986.527220949072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45986.527220949072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45986.527220949072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45986.527220949072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45986.527220949072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45986.527220949072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45986.527220949072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45986.527220949072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45986.527220949072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45986.527220949072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45986.527220949072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45986.527220949072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45986.527220949072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45986.527220949072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45986.527220949072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45986.527220949072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45986.527220949072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45986.527220949072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45986.527220949072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45986.527220949072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45986.527220949072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45986.527220949072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45986.527220949072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45986.527220949072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45986.527220949072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45986.527220949072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45986.527220949072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45986.527220949072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45986.527220949072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45986.527220949072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45986.527220949072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45986.527220949072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45986.527220949072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45986.527220949072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45986.527220949072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45986.527220949072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45986.527220949072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45986.527220949072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45986.527220949072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45986.527220949072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45986.527220949072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45986.527220949072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45986.527220949072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45986.527220949072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45986.527220949072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45986.527220949072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45986.527220949072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45986.527220949072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45986.527220949072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45986.527220949072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45986.527220949072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45986.527220949072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45986.527220949072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45986.527220949072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45986.527220949072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45986.527220949072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45986.527220949072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45986.527220949072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45986.527220949072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45986.527220949072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45986.527220949072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45986.527220949072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45986.527220949072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45986.527220949072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45986.527220949072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45986.527220949072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45986.527220949072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45986.527220949072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45986.527220949072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45986.527220949072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45986.527220949072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45986.527220949072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45986.527220949072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45986.527220949072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45986.527220949072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45986.527220949072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45986.527220949072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45986.527220949072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45986.527220949072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45986.527220949072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45986.527220949072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45986.527220949072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45986.527220949072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45986.527220949072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45986.527220949072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45986.527220949072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45986.527220949072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45986.527220949072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45986.527220949072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45986.527220949072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45986.527220949072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45986.527220949072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45986.527220949072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45986.527220949072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45986.527220949072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45986.527220949072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45986.527220949072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45986.527220949072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45986.527220949072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45986.527220949072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45986.527220949072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45986.527220949072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45986.527220949072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45986.527220949072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45986.527220949072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45986.527220949072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45986.527220949072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45986.527220949072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45986.527220949072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45986.527220949072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45986.527220949072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45986.527220949072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45986.527220949072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45986.527220949072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45986.527220949072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45986.527220949072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45986.527220949072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45986.527220949072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45986.527220949072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45986.527220949072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45986.527220949072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45986.527220949072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45986.527220949072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45986.527220949072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45986.527220949072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45986.527220949072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45986.527220949072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45986.527220949072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45986.527220949072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45986.527220949072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45986.527220949072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45986.527220949072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45986.527220949072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45986.527220949072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45986.527220949072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45986.527220949072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45986.527220949072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45986.527220949072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45986.527220949072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45986.527220949072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45986.527220949072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45986.527220949072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45986.527220949072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45986.527220949072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45986.527220949072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45986.527220949072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45986.527220949072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45986.527220949072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45986.527220949072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45986.527220949072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45986.527220949072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45986.527220949072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45986.527220949072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45986.527220949072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45986.527220949072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45986.527220949072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45986.527220949072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45986.527220949072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45986.527220949072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45986.527220949072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45986.527220949072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45986.527220949072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45986.527220949072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45986.527220949072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45986.527220949072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45986.527220949072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45986.527220949072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45986.527220949072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45986.527220949072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45986.527220949072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45986.527220949072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45986.527220949072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45986.527220949072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45986.527220949072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45986.527220949072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45986.527220949072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283.04650335647602</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38556</v>
      </c>
      <c r="E3" s="94" t="s">
        <v>39021</v>
      </c>
      <c r="F3" s="95"/>
      <c r="G3" s="96">
        <f t="shared" ref="G3:G60" ca="1" si="0">IFERROR(NOW()-F3,"")</f>
        <v>45986.527220949072</v>
      </c>
      <c r="H3" s="95">
        <v>45986.37363425926</v>
      </c>
      <c r="I3" s="113" t="str">
        <f>IFERROR(VLOOKUP(D3,DB!A:F,6,0),"")</f>
        <v>SCECO</v>
      </c>
      <c r="J3" s="113" t="str">
        <f>IFERROR(VLOOKUP(D3,DB!A:G,7,0),"")</f>
        <v>No BB Shifted</v>
      </c>
      <c r="K3" s="97" t="s">
        <v>39117</v>
      </c>
      <c r="L3" s="91" t="str">
        <f>IFERROR(VLOOKUP(D3,DB!A:I,9,0),"")</f>
        <v>Latis</v>
      </c>
    </row>
    <row r="4" spans="1:16" ht="15" customHeight="1">
      <c r="A4" s="113" t="s">
        <v>39116</v>
      </c>
      <c r="B4" s="113" t="str">
        <f>IFERROR(VLOOKUP(D4,DB!A:K,11,0),"")</f>
        <v>R4</v>
      </c>
      <c r="C4" s="93">
        <v>1</v>
      </c>
      <c r="D4" s="91" t="s">
        <v>33959</v>
      </c>
      <c r="E4" s="94" t="s">
        <v>39021</v>
      </c>
      <c r="F4" s="95"/>
      <c r="G4" s="96">
        <f t="shared" ca="1" si="0"/>
        <v>45986.527220949072</v>
      </c>
      <c r="H4" s="95">
        <v>45986.419328703705</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45986.527220949072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45986.527220949072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45986.527220949072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45986.527220949072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45986.527220949072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45986.527220949072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45986.527220949072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45986.527220949072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45986.527220949072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45986.527220949072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45986.527220949072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45986.527220949072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45986.527220949072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45986.527220949072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45986.527220949072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45986.527220949072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45986.527220949072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45986.527220949072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45986.527220949072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45986.527220949072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45986.527220949072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45986.527220949072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45986.527220949072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45986.527220949072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45986.527220949072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45986.527220949072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45986.527220949072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45986.527220949072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45986.527220949072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45986.527220949072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45986.527220949072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45986.527220949072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45986.527220949072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45986.527220949072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45986.527220949072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45986.527220949072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45986.527220949072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45986.527220949072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45986.527220949072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45986.527220949072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45986.527220949072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45986.527220949072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45986.527220949072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45986.527220949072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45986.527220949072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45986.527220949072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45986.527220949072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45986.527220949072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45986.527220949072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45986.527220949072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45986.527220949072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45986.527220949072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45986.527220949072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45986.527220949072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45986.527220949072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45986.527220949072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45986.527220949072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45986.527220949072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45986.527220949072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45986.527220949072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45986.527220949072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45986.527220949072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45986.527220949072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45986.527220949072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45986.527220949072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45986.527220949072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45986.527220949072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45986.527220949072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45986.527220949072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45986.527220949072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45986.527220949072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45986.527220949072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45986.527220949072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45986.527220949072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45986.527220949072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45986.527220949072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45986.527220949072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45986.527220949072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45986.527220949072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45986.527220949072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45986.527220949072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45986.527220949072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45986.527220949072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45986.527220949072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45986.527220949072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45986.527220949072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45986.527220949072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45986.527220949072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45986.527220949072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45986.527220949072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45986.527220949072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45986.527220949072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45986.527220949072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45986.527220949072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45986.527220949072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45986.527220949072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45986.527220949072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45986.527220949072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45986.527220949072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45986.527220949072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45986.527220949072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45986.527220949072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45986.527220949072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45986.527220949072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45986.527220949072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45986.527220949072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45986.527220949072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45986.527220949072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45986.527220949072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45986.527220949072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45986.527220949072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45986.527220949072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45986.527220949072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45986.527220949072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45986.527220949072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45986.527220949072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45986.527220949072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45986.527220949072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45986.527220949072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45986.527220949072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45986.527220949072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45986.527220949072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45986.527220949072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45986.527220949072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45986.527220949072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45986.527220949072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45986.527220949072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45986.527220949072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45986.527220949072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45986.527220949072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45986.527220949072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45986.527220949072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45986.527220949072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45986.527220949072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45986.527220949072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45986.527220949072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45986.527220949072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45986.527220949072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45986.527220949072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45986.527220949072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45986.527220949072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45986.527220949072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45986.527220949072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45986.527220949072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45986.527220949072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45986.527220949072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45986.527220949072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45986.527220949072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45986.527220949072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45986.527220949072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45986.527220949072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45986.527220949072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45986.527220949072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45986.527220949072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45986.527220949072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45986.527220949072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45986.527220949072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45986.527220949072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45986.527220949072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45986.527220949072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45986.527220949072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45986.527220949072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45986.527220949072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45986.527220949072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45986.527220949072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45986.527220949072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45986.527220949072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45986.527220949072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45986.527220949072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45986.527220949072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45986.527220949072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45986.527220949072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45986.527220949072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45986.527220949072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45986.527220949072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45986.527220949072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45986.527220949072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45986.527220949072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45986.527220949072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45986.527220949072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45986.527220949072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45986.527220949072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45986.527220949072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45986.527220949072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45986.527220949072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45986.527220949072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45986.527220949072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45986.527220949072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45986.527220949072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45986.527220949072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45986.527220949072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45986.527220949072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45986.527220949072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45986.527220949072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45986.527220949072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45986.527220949072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45986.527220949072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45986.527220949072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45986.527220949072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45986.527220949072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45986.527220949072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45986.527220949072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45986.527220949072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45986.527220949072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45986.527220949072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45986.527220949072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45986.527220949072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45986.527220949072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45986.527220949072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45986.527220949072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45986.527220949072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45986.527220949072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45986.527220949072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45986.527220949072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45986.527220949072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45986.527220949072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45986.527220949072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45986.527220949072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45986.527220949072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45986.527220949072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45986.527220949072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45986.527220949072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45986.527220949072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45986.527220949072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45986.527220949072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45986.527220949072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45986.527220949072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45986.527220949072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45986.527220949072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45986.527220949072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45986.527220949072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45986.527220949072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45986.527220949072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45986.527220949072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45986.527220949072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45986.527220949072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45986.527220949072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45986.527220949072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45986.527220949072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45986.527220949072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45986.527220949072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45986.527220949072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45986.527220949072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45986.527220949072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45986.527220949072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45986.527220949072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45986.527220949072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45986.527220949072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45986.527220949072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45986.527220949072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45986.527220949072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45986.527220949072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45986.527220949072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45986.527220949072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45986.527220949072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45986.527220949072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45986.527220949072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45986.527220949072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45986.527220949072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45986.527220949072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45986.527220949072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45986.527220949072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45986.527220949072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45986.527220949072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45986.527220949072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45986.527220949072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45986.527220949072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45986.527220949072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45986.527220949072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45986.527220949072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45986.527220949072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45986.527220949072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45986.527220949072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45986.527220949072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45986.527220949072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45986.527220949072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45986.527220949072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45986.527220949072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45986.527220949072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45986.527220949072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45986.527220949072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45986.527220949072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45986.527220949072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45986.527220949072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45986.527220949072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45986.527220949072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45986.527220949072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45986.527220949072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45986.527220949072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45986.527220949072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45986.527220949072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45986.527220949072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45986.527220949072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45986.527220949072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45986.527220949072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45986.527220949072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45986.527220949072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45986.527220949072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45986.527220949072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45986.527220949072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45986.527220949072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45986.527220949072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45986.527220949072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45986.527220949072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45986.527220949072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45986.527220949072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45986.527220949072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45986.527220949072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45986.527220949072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45986.527220949072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45986.527220949072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45986.527220949072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45986.527220949072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45986.527220949072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45986.527220949072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45986.527220949072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45986.527220949072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45986.527220949072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45986.527220949072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45986.527220949072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45986.527220949072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45986.527220949072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45986.527220949072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45986.527220949072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45986.527220949072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45986.527220949072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45986.527220949072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45986.527220949072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45986.527220949072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45986.527220949072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45986.527220949072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45986.527220949072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45986.527220949072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45986.527220949072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45986.527220949072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45986.527220949072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45986.527220949072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45986.527220949072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45986.527220949072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45986.527220949072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45986.527220949072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45986.527220949072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45986.527220949072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45986.527220949072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45986.527220949072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45986.527220949072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45986.527220949072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45986.527220949072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45986.527220949072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45986.527220949072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45986.527220949072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45986.527220949072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45986.527220949072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45986.527220949072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45986.527220949072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45986.527220949072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45986.527220949072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45986.527220949072</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94.695160763883905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60.33834363425558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37.866109837959812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5.1539223379586474</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0.13533437500154832</v>
      </c>
      <c r="H6" s="122">
        <v>45986.386099537034</v>
      </c>
      <c r="I6" s="109" t="str">
        <f>IFERROR(VLOOKUP(D6,DB!A:F,6,0),"")</f>
        <v>SCECO</v>
      </c>
      <c r="J6" s="109" t="str">
        <f>IFERROR(VLOOKUP(D6,DB!A:G,7,0),"")</f>
        <v>Haj Removal</v>
      </c>
      <c r="K6" s="109" t="s">
        <v>39128</v>
      </c>
      <c r="L6" s="109" t="str">
        <f>IFERROR(VLOOKUP(D6,DB!A:I,9,0),"")</f>
        <v>Latis</v>
      </c>
    </row>
    <row r="7" spans="1:13">
      <c r="A7" s="109" t="s">
        <v>39129</v>
      </c>
      <c r="B7" s="109" t="str">
        <f>IFERROR(VLOOKUP(D7,DB!A:K,11,0),"")</f>
        <v>R5</v>
      </c>
      <c r="C7" s="109">
        <v>1</v>
      </c>
      <c r="D7" s="109" t="s">
        <v>38262</v>
      </c>
      <c r="E7" s="109" t="s">
        <v>39021</v>
      </c>
      <c r="F7" s="122"/>
      <c r="G7" s="111">
        <f ca="1">IFERROR(NOW()-F7,"")</f>
        <v>45986.527220949072</v>
      </c>
      <c r="H7" s="122">
        <v>45986.460590277777</v>
      </c>
      <c r="I7" s="109" t="str">
        <f>IFERROR(VLOOKUP(D7,DB!A:F,6,0),"")</f>
        <v>SCECO</v>
      </c>
      <c r="J7" s="109" t="str">
        <f>IFERROR(VLOOKUP(D7,DB!A:G,7,0),"")</f>
        <v>Haj Removal</v>
      </c>
      <c r="K7" s="109" t="s">
        <v>39130</v>
      </c>
      <c r="L7" s="109" t="str">
        <f>IFERROR(VLOOKUP(D7,DB!A:I,9,0),"")</f>
        <v>Latis</v>
      </c>
    </row>
    <row r="8" spans="1:13">
      <c r="A8" s="109"/>
      <c r="B8" s="109" t="str">
        <f>IFERROR(VLOOKUP(D8,DB!A:K,11,0),"")</f>
        <v/>
      </c>
      <c r="C8" s="109"/>
      <c r="D8"/>
      <c r="E8" s="109"/>
      <c r="F8" s="109"/>
      <c r="G8" s="111">
        <f ca="1">IFERROR(NOW()-F8,"")</f>
        <v>45986.527220949072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45986.527220949072</v>
      </c>
      <c r="H9" s="109"/>
      <c r="I9" s="109" t="str">
        <f>IFERROR(VLOOKUP(D9,DB!A:F,6,0),"")</f>
        <v/>
      </c>
      <c r="J9" s="109" t="str">
        <f>IFERROR(VLOOKUP(D9,DB!A:G,7,0),"")</f>
        <v/>
      </c>
      <c r="K9" s="109"/>
      <c r="L9" s="109" t="str">
        <f>IFERROR(VLOOKUP(D9,DB!A:I,9,0),"")</f>
        <v/>
      </c>
    </row>
    <row r="10" spans="1:13">
      <c r="A10" s="109"/>
      <c r="B10" s="109" t="str">
        <f>IFERROR(VLOOKUP(D10,DB!A:K,11,0),"")</f>
        <v>R5</v>
      </c>
      <c r="C10" s="109"/>
      <c r="D10" s="109" t="s">
        <v>38500</v>
      </c>
      <c r="E10" s="109"/>
      <c r="F10" s="109"/>
      <c r="G10" s="111">
        <f ca="1">IFERROR(NOW()-F10,"")</f>
        <v>45986.527220949072</v>
      </c>
      <c r="H10" s="109"/>
      <c r="I10" s="109" t="str">
        <f>IFERROR(VLOOKUP(D10,DB!A:F,6,0),"")</f>
        <v>SCECO</v>
      </c>
      <c r="J10" s="109" t="str">
        <f>IFERROR(VLOOKUP(D10,DB!A:G,7,0),"")</f>
        <v>Haj Removal</v>
      </c>
      <c r="K10" s="109"/>
      <c r="L10" s="109" t="str">
        <f>IFERROR(VLOOKUP(D10,DB!A:I,9,0),"")</f>
        <v>Latis</v>
      </c>
    </row>
    <row r="11" spans="1:13">
      <c r="A11" s="109"/>
      <c r="B11" s="109" t="str">
        <f>IFERROR(VLOOKUP(D11,DB!A:K,11,0),"")</f>
        <v/>
      </c>
      <c r="C11" s="109"/>
      <c r="D11" s="109"/>
      <c r="E11" s="109"/>
      <c r="F11" s="109"/>
      <c r="G11" s="111">
        <f ca="1">IFERROR(NOW()-F11,"")</f>
        <v>45986.527220949072</v>
      </c>
      <c r="H11" s="109"/>
      <c r="I11" s="109" t="str">
        <f>IFERROR(VLOOKUP(D11,DB!A:F,6,0),"")</f>
        <v/>
      </c>
      <c r="J11" s="109" t="str">
        <f>IFERROR(VLOOKUP(D11,DB!A:G,7,0),"")</f>
        <v/>
      </c>
      <c r="K11" s="109"/>
      <c r="L11" s="109" t="str">
        <f>IFERROR(VLOOKUP(D11,DB!A:I,9,0),"")</f>
        <v/>
      </c>
    </row>
    <row r="12" spans="1:13">
      <c r="A12" s="109"/>
      <c r="B12" s="109" t="str">
        <f>IFERROR(VLOOKUP(D12,DB!A:K,11,0),"")</f>
        <v>R5</v>
      </c>
      <c r="C12" s="109"/>
      <c r="D12" s="135" t="s">
        <v>14725</v>
      </c>
      <c r="E12" s="109"/>
      <c r="F12" s="109"/>
      <c r="G12" s="111">
        <f ca="1">IFERROR(NOW()-F12,"")</f>
        <v>45986.527220949072</v>
      </c>
      <c r="H12" s="109"/>
      <c r="I12" s="109" t="str">
        <f>IFERROR(VLOOKUP(D12,DB!A:F,6,0),"")</f>
        <v>SCECO</v>
      </c>
      <c r="J12" s="109" t="str">
        <f>IFERROR(VLOOKUP(D12,DB!A:G,7,0),"")</f>
        <v>No BB Design</v>
      </c>
      <c r="K12" s="109"/>
      <c r="L12" s="109" t="str">
        <f>IFERROR(VLOOKUP(D12,DB!A:I,9,0),"")</f>
        <v>Latis</v>
      </c>
    </row>
    <row r="13" spans="1:13">
      <c r="A13" s="109"/>
      <c r="B13" s="109" t="str">
        <f>IFERROR(VLOOKUP(D13,DB!A:K,11,0),"")</f>
        <v/>
      </c>
      <c r="C13" s="109"/>
      <c r="D13" s="109"/>
      <c r="E13" s="109"/>
      <c r="F13" s="109"/>
      <c r="G13" s="111">
        <f ca="1">IFERROR(NOW()-F13,"")</f>
        <v>45986.527220949072</v>
      </c>
      <c r="H13" s="109"/>
      <c r="I13" s="109" t="str">
        <f>IFERROR(VLOOKUP(D13,DB!A:F,6,0),"")</f>
        <v/>
      </c>
      <c r="J13" s="109" t="str">
        <f>IFERROR(VLOOKUP(D13,DB!A:G,7,0),"")</f>
        <v/>
      </c>
      <c r="K13" s="109"/>
      <c r="L13" s="109" t="str">
        <f>IFERROR(VLOOKUP(D13,DB!A:I,9,0),"")</f>
        <v/>
      </c>
    </row>
    <row r="14" spans="1:13">
      <c r="A14" s="109"/>
      <c r="B14" s="109" t="str">
        <f>IFERROR(VLOOKUP(D14,DB!A:K,11,0),"")</f>
        <v>R5</v>
      </c>
      <c r="C14" s="109"/>
      <c r="D14" s="109" t="s">
        <v>14725</v>
      </c>
      <c r="E14" s="109"/>
      <c r="F14" s="109"/>
      <c r="G14" s="111">
        <f ca="1">IFERROR(NOW()-F14,"")</f>
        <v>45986.527220949072</v>
      </c>
      <c r="H14" s="109"/>
      <c r="I14" s="109" t="str">
        <f>IFERROR(VLOOKUP(D14,DB!A:F,6,0),"")</f>
        <v>SCECO</v>
      </c>
      <c r="J14" s="109" t="str">
        <f>IFERROR(VLOOKUP(D14,DB!A:G,7,0),"")</f>
        <v>No BB Design</v>
      </c>
      <c r="K14" s="109"/>
      <c r="L14" s="109" t="str">
        <f>IFERROR(VLOOKUP(D14,DB!A:I,9,0),"")</f>
        <v>Latis</v>
      </c>
    </row>
    <row r="15" spans="1:13">
      <c r="A15" s="109"/>
      <c r="B15" s="109" t="str">
        <f>IFERROR(VLOOKUP(D15,DB!A:K,11,0),"")</f>
        <v/>
      </c>
      <c r="C15" s="109"/>
      <c r="D15" s="109"/>
      <c r="E15" s="109"/>
      <c r="F15" s="109"/>
      <c r="G15" s="111">
        <f ca="1">IFERROR(NOW()-F15,"")</f>
        <v>45986.527220949072</v>
      </c>
      <c r="H15" s="109"/>
      <c r="I15" s="109" t="str">
        <f>IFERROR(VLOOKUP(D15,DB!A:F,6,0),"")</f>
        <v/>
      </c>
      <c r="J15" s="109" t="str">
        <f>IFERROR(VLOOKUP(D15,DB!A:G,7,0),"")</f>
        <v/>
      </c>
      <c r="K15" s="109"/>
      <c r="L15" s="109" t="str">
        <f>IFERROR(VLOOKUP(D15,DB!A:I,9,0),"")</f>
        <v/>
      </c>
    </row>
    <row r="16" spans="1:13">
      <c r="A16" s="109"/>
      <c r="B16" s="109" t="str">
        <f>IFERROR(VLOOKUP(D16,DB!A:K,11,0),"")</f>
        <v>R5</v>
      </c>
      <c r="C16" s="109"/>
      <c r="D16" s="109" t="s">
        <v>38370</v>
      </c>
      <c r="E16" s="109"/>
      <c r="F16" s="109"/>
      <c r="G16" s="111">
        <f ca="1">IFERROR(NOW()-F16,"")</f>
        <v>45986.527220949072</v>
      </c>
      <c r="H16" s="109"/>
      <c r="I16" s="109" t="str">
        <f>IFERROR(VLOOKUP(D16,DB!A:F,6,0),"")</f>
        <v>SCECO</v>
      </c>
      <c r="J16" s="109" t="str">
        <f>IFERROR(VLOOKUP(D16,DB!A:G,7,0),"")</f>
        <v>Haj Removal</v>
      </c>
      <c r="K16" s="109"/>
      <c r="L16" s="109" t="str">
        <f>IFERROR(VLOOKUP(D16,DB!A:I,9,0),"")</f>
        <v>Latis</v>
      </c>
    </row>
    <row r="17" spans="1:12">
      <c r="A17" s="109"/>
      <c r="B17" s="109" t="str">
        <f>IFERROR(VLOOKUP(D17,DB!A:K,11,0),"")</f>
        <v/>
      </c>
      <c r="C17" s="109"/>
      <c r="D17" s="109"/>
      <c r="E17" s="109"/>
      <c r="F17" s="109"/>
      <c r="G17" s="111">
        <f ca="1">IFERROR(NOW()-F17,"")</f>
        <v>45986.527220949072</v>
      </c>
      <c r="H17" s="109"/>
      <c r="I17" s="109" t="str">
        <f>IFERROR(VLOOKUP(D17,DB!A:F,6,0),"")</f>
        <v/>
      </c>
      <c r="J17" s="109" t="str">
        <f>IFERROR(VLOOKUP(D17,DB!A:G,7,0),"")</f>
        <v/>
      </c>
      <c r="K17" s="109"/>
      <c r="L17" s="109" t="str">
        <f>IFERROR(VLOOKUP(D17,DB!A:I,9,0),"")</f>
        <v/>
      </c>
    </row>
    <row r="18" spans="1:12">
      <c r="A18" s="125"/>
      <c r="B18" s="125" t="str">
        <f>IFERROR(VLOOKUP(D18,DB!A:K,11,0),"")</f>
        <v/>
      </c>
      <c r="C18" s="125"/>
      <c r="D18" s="125"/>
      <c r="E18" s="125"/>
      <c r="F18" s="126"/>
      <c r="G18" s="111">
        <f ca="1">IFERROR(NOW()-F18,"")</f>
        <v>45986.527220949072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45986.527220949072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45986.527220949072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45986.527220949072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45986.527220949072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45986.527220949072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45986.527220949072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45986.527220949072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45986.527220949072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45986.527220949072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45986.527220949072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45986.527220949072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45986.527220949072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45986.527220949072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45986.527220949072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45986.527220949072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45986.527220949072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45986.527220949072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45986.527220949072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45986.527220949072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45986.527220949072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45986.527220949072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45986.527220949072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45986.527220949072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45986.527220949072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45986.527220949072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45986.527220949072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45986.527220949072</v>
      </c>
      <c r="H45" s="126"/>
      <c r="I45" s="125" t="str">
        <f>IFERROR(VLOOKUP(D45,DB!A:F,6,0),"")</f>
        <v/>
      </c>
      <c r="J45" s="125" t="str">
        <f>IFERROR(VLOOKUP(D45,DB!A:G,7,0),"")</f>
        <v/>
      </c>
      <c r="K45" s="125"/>
      <c r="L45" s="125" t="str">
        <f>IFERROR(VLOOKUP(D45,DB!A:I,9,0),"")</f>
        <v/>
      </c>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sheetData>
  <dataValidations count="2">
    <dataValidation allowBlank="1" showInputMessage="1" showErrorMessage="1" sqref="E1" xr:uid="{920C6338-E771-4DAE-8C89-92A9093EA4DE}"/>
    <dataValidation type="list" allowBlank="1" showInputMessage="1" showErrorMessage="1" sqref="E2:E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39131</v>
      </c>
      <c r="B2" s="137"/>
      <c r="C2" s="138">
        <v>3</v>
      </c>
      <c r="D2" s="137" t="s">
        <v>29367</v>
      </c>
      <c r="E2" s="109" t="s">
        <v>39021</v>
      </c>
      <c r="F2" s="139">
        <v>45986.49559027778</v>
      </c>
      <c r="G2" s="75">
        <f ca="1">IFERROR(NOW()-F2,"-")</f>
        <v>3.163067129207775E-2</v>
      </c>
      <c r="H2" s="139">
        <v>45986.448425925926</v>
      </c>
      <c r="I2" s="137" t="str">
        <f>IFERROR(VLOOKUP(D2,DB!A:F,6,0),"")</f>
        <v>SCECO</v>
      </c>
      <c r="J2" s="137" t="str">
        <f>IFERROR(VLOOKUP(D2,DB!A:G,7,0),"")</f>
        <v>Dead+No BB Design</v>
      </c>
      <c r="K2" s="140" t="s">
        <v>39132</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45986.527220949072</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45986.527220949072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45986.527220949072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45986.527220949072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45986.527220949072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45986.527220949072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45986.527220949072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45986.527220949072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45986.527220949072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45986.527220949072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45986.527220949072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45986.527220949072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45986.527220949072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45986.527220949072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45986.527220949072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45986.527220949072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45986.527220949072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45986.527220949072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45986.527220949072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45986.527220949072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45986.527220949072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45986.527220949072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45986.527220949072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45986.527220949072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45986.527220949072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45986.527220949072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45986.527220949072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45986.527220949072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45986.527220949072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45986.527220949072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45986.527220949072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45986.527220949072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45986.527220949072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45986.527220949072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45986.527220949072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45986.527220949072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45986.527220949072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45986.527220949072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2025-11-25T09:39:27Z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