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92" documentId="120_S{2AC9BD13-BADA-5192-A53E-5A8FF88502F6}" xr6:coauthVersionLast="47" xr6:coauthVersionMax="47" xr10:uidLastSave="{D20C8604-04F1-4277-8C4D-FCFA7BC2EA4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B9" i="5"/>
  <c r="B10" i="5"/>
  <c r="B11" i="5"/>
  <c r="B12" i="5"/>
  <c r="B13" i="5"/>
  <c r="B14" i="5"/>
  <c r="G8" i="5"/>
  <c r="G9" i="5"/>
  <c r="G10" i="5"/>
  <c r="G11" i="5"/>
  <c r="G12" i="5"/>
  <c r="G13" i="5"/>
  <c r="G14" i="5"/>
  <c r="I8" i="5"/>
  <c r="I9" i="5"/>
  <c r="I10" i="5"/>
  <c r="I11" i="5"/>
  <c r="I12" i="5"/>
  <c r="I13" i="5"/>
  <c r="I14" i="5"/>
  <c r="J8" i="5"/>
  <c r="J9" i="5"/>
  <c r="J10" i="5"/>
  <c r="J11" i="5"/>
  <c r="J12" i="5"/>
  <c r="J13" i="5"/>
  <c r="J14" i="5"/>
  <c r="L8" i="5"/>
  <c r="L9" i="5"/>
  <c r="L10" i="5"/>
  <c r="L11" i="5"/>
  <c r="L12" i="5"/>
  <c r="L13" i="5"/>
  <c r="L14" i="5"/>
  <c r="J10" i="2"/>
  <c r="L7" i="5"/>
  <c r="J7" i="5"/>
  <c r="I7" i="5"/>
  <c r="G7" i="5"/>
  <c r="B7"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<sst xmlns="http://schemas.openxmlformats.org/spreadsheetml/2006/main" count="181535" uniqueCount="39145">
  <si>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</si>
  <si>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</si>
  <si>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</si>
  <si>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</si>
  <si>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</si>
  <si>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</si>
  <si>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</si>
  <si>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</si>
  <si>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</si>
  <si>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</si>
  <si>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</si>
  <si>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</si>
  <si>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</si>
  <si>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</si>
  <si>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</si>
  <si>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</si>
  <si>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</si>
  <si>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</si>
  <si>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</si>
  <si>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</si>
  <si>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</si>
  <si>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</si>
  <si>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</si>
  <si>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</si>
  <si>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</si>
  <si>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</si>
  <si>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</si>
  <si>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</si>
  <si>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</si>
  <si>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</si>
  <si>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</si>
  <si>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</si>
  <si>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</si>
  <si>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</si>
  <si>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</si>
  <si>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</si>
  <si>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</si>
  <si>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</si>
  <si>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</si>
  <si>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</si>
  <si>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</si>
  <si>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</si>
  <si>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</si>
  <si>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</si>
  <si>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</si>
  <si>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</si>
  <si>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</si>
  <si>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</si>
  <si>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</si>
  <si>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</si>
  <si>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</si>
  <si>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</si>
  <si>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</si>
  <si>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</si>
  <si>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</si>
  <si>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</si>
  <si>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</si>
  <si>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</si>
  <si>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</si>
  <si>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</si>
  <si>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</si>
  <si>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</si>
  <si>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</si>
  <si>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</si>
  <si>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</si>
  <si>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</si>
  <si>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</si>
  <si>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</si>
  <si>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</si>
  <si>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</si>
  <si>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</si>
  <si>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</si>
  <si>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</si>
  <si>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</si>
  <si>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</si>
  <si>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</si>
  <si>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</si>
  <si>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</si>
  <si>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</si>
  <si>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</si>
  <si>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</si>
  <si>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</si>
  <si>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</si>
  <si>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</si>
  <si>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</si>
  <si>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</si>
  <si>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</si>
  <si>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</si>
  <si>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</si>
  <si>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</si>
  <si>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</si>
  <si>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</si>
  <si>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</si>
  <si>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</si>
  <si>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</si>
  <si>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</si>
  <si>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</si>
  <si>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</si>
  <si>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</si>
  <si>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</si>
  <si>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</si>
  <si>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</si>
  <si>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</si>
  <si>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</si>
  <si>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</si>
  <si>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</si>
  <si>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</si>
  <si>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</si>
  <si>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</si>
  <si>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</si>
  <si>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</si>
  <si>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</si>
  <si>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</si>
  <si>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</si>
  <si>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</si>
  <si>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</si>
  <si>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</si>
  <si>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</si>
  <si>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</si>
  <si>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</si>
  <si>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</si>
  <si>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</si>
  <si>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</si>
  <si>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</si>
  <si>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</si>
  <si>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</si>
  <si>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</si>
  <si>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</si>
  <si>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</si>
  <si>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</si>
  <si>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</si>
  <si>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</si>
  <si>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</si>
  <si>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</si>
  <si>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</si>
  <si>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</si>
  <si>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</si>
  <si>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</si>
  <si>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</si>
  <si>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</si>
  <si>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</si>
  <si>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</si>
  <si>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</si>
  <si>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</si>
  <si>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</si>
  <si>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</si>
  <si>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</si>
  <si>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</si>
  <si>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</si>
  <si>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</si>
  <si>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</si>
  <si>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</si>
  <si>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</si>
  <si>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</si>
  <si>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</si>
  <si>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</si>
  <si>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</si>
  <si>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</si>
  <si>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</si>
  <si>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</si>
  <si>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</si>
  <si>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</si>
  <si>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</si>
  <si>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</si>
  <si>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</si>
  <si>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</si>
  <si>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</si>
  <si>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</si>
  <si>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</si>
  <si>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</si>
  <si>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</si>
  <si>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</si>
  <si>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</si>
  <si>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</si>
  <si>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</si>
  <si>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</si>
  <si>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</si>
  <si>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</si>
  <si>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</si>
  <si>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</si>
  <si>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</si>
  <si>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</si>
  <si>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</si>
  <si>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</si>
  <si>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</si>
  <si>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</si>
  <si>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</si>
  <si>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</si>
  <si>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</si>
  <si>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</si>
  <si>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</si>
  <si>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</si>
  <si>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</si>
  <si>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</si>
  <si>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</si>
  <si>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</si>
  <si>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</si>
  <si>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</si>
  <si>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</si>
  <si>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</si>
  <si>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</si>
  <si>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</si>
  <si>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</si>
  <si>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</si>
  <si>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</si>
  <si>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</si>
  <si>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</si>
  <si>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</si>
  <si>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</si>
  <si>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</si>
  <si>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</si>
  <si>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</si>
  <si>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</si>
  <si>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</si>
  <si>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</si>
  <si>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</si>
  <si>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</si>
  <si>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</si>
  <si>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</si>
  <si>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</si>
  <si>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</si>
  <si>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</si>
  <si>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</si>
  <si>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</si>
  <si>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</si>
  <si>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</si>
  <si>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</si>
  <si>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</si>
  <si>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</si>
  <si>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</si>
  <si>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</si>
  <si>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</si>
  <si>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</si>
  <si>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</si>
  <si>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</si>
  <si>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</si>
  <si>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</si>
  <si>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</si>
  <si>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</si>
  <si>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</si>
  <si>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</si>
  <si>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</si>
  <si>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</si>
  <si>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</si>
  <si>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</si>
  <si>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</si>
  <si>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</si>
  <si>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</si>
  <si>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</si>
  <si>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</si>
  <si>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</si>
  <si>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</si>
  <si>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</si>
  <si>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</si>
  <si>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</si>
  <si>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</si>
  <si>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</si>
  <si>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</si>
  <si>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</si>
  <si>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</si>
  <si>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</si>
  <si>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</si>
  <si>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</si>
  <si>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</si>
  <si>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</si>
  <si>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</si>
  <si>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</si>
  <si>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</si>
  <si>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</si>
  <si>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</si>
  <si>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</si>
  <si>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</si>
  <si>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</si>
  <si>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</si>
  <si>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</si>
  <si>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</si>
  <si>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</si>
  <si>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</si>
  <si>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</si>
  <si>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</si>
  <si>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</si>
  <si>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</si>
  <si>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</si>
  <si>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</si>
  <si>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</si>
  <si>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</si>
  <si>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</si>
  <si>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</si>
  <si>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</si>
  <si>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</si>
  <si>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</si>
  <si>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</si>
  <si>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</si>
  <si>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</si>
  <si>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</si>
  <si>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</si>
  <si>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</si>
  <si>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</si>
  <si>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</si>
  <si>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</si>
  <si>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</si>
  <si>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</si>
  <si>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</si>
  <si>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</si>
  <si>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</si>
  <si>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</si>
  <si>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</si>
  <si>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</si>
  <si>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</si>
  <si>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</si>
  <si>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</si>
  <si>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</si>
  <si>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</si>
  <si>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</si>
  <si>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</si>
  <si>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</si>
  <si>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</si>
  <si>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</si>
  <si>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</si>
  <si>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</si>
  <si>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</si>
  <si>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</si>
  <si>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</si>
  <si>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</si>
  <si>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</si>
  <si>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</si>
  <si>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</si>
  <si>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</si>
  <si>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</si>
  <si>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</si>
  <si>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</si>
  <si>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</si>
  <si>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</si>
  <si>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</si>
  <si>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</si>
  <si>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</si>
  <si>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</si>
  <si>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</si>
  <si>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</si>
  <si>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</si>
  <si>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</si>
  <si>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</si>
  <si>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</si>
  <si>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</si>
  <si>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</si>
  <si>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</si>
  <si>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</si>
  <si>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</si>
  <si>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</si>
  <si>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</si>
  <si>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</si>
  <si>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</si>
  <si>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</si>
  <si>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</si>
  <si>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</si>
  <si>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</si>
  <si>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</si>
  <si>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</si>
  <si>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</si>
  <si>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</si>
  <si>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</si>
  <si>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</si>
  <si>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</si>
  <si>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</si>
  <si>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</si>
  <si>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</si>
  <si>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</si>
  <si>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</si>
  <si>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</si>
  <si>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</si>
  <si>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</si>
  <si>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</si>
  <si>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</si>
  <si>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</si>
  <si>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</si>
  <si>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</si>
  <si>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</si>
  <si>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</si>
  <si>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</si>
  <si>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</si>
  <si>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</si>
  <si>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</si>
  <si>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</si>
  <si>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</si>
  <si>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</si>
  <si>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</si>
  <si>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</si>
  <si>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</si>
  <si>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</si>
  <si>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</si>
  <si>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</si>
  <si>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</si>
  <si>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</si>
  <si>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</si>
  <si>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</si>
  <si>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</si>
  <si>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</si>
  <si>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</si>
  <si>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</si>
  <si>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</si>
  <si>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</si>
  <si>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</si>
  <si>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</si>
  <si>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</si>
  <si>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</si>
  <si>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</si>
  <si>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</si>
  <si>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</si>
  <si>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</si>
  <si>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</si>
  <si>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</si>
  <si>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</si>
  <si>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</si>
  <si>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</si>
  <si>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</si>
  <si>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</si>
  <si>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</si>
  <si>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</si>
  <si>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</si>
  <si>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</si>
  <si>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</si>
  <si>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</si>
  <si>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</si>
  <si>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</si>
  <si>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</si>
  <si>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</si>
  <si>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</si>
  <si>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</si>
  <si>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</si>
  <si>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</si>
  <si>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</si>
  <si>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</si>
  <si>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</si>
  <si>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</si>
  <si>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</si>
  <si>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</si>
  <si>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</si>
  <si>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</si>
  <si>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</si>
  <si>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</si>
  <si>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</si>
  <si>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</si>
  <si>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</si>
  <si>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</si>
  <si>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</si>
  <si>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</si>
  <si>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</si>
  <si>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</si>
  <si>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</si>
  <si>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</si>
  <si>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</si>
  <si>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</si>
  <si>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</si>
  <si>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</si>
  <si>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</si>
  <si>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</si>
  <si>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</si>
  <si>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</si>
  <si>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</si>
  <si>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</si>
  <si>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</si>
  <si>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</si>
  <si>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</si>
  <si>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</si>
  <si>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</si>
  <si>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</si>
  <si>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</si>
  <si>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</si>
  <si>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</si>
  <si>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</si>
  <si>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</si>
  <si>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</si>
  <si>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</si>
  <si>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</si>
  <si>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</si>
  <si>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</si>
  <si>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</si>
  <si>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</si>
  <si>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</si>
  <si>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</si>
  <si>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</si>
  <si>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</si>
  <si>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</si>
  <si>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</si>
  <si>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</si>
  <si>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</si>
  <si>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</si>
  <si>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</si>
  <si>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</si>
  <si>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</si>
  <si>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</si>
  <si>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</si>
  <si>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</si>
  <si>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</si>
  <si>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</si>
  <si>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</si>
  <si>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</si>
  <si>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</si>
  <si>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</si>
  <si>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</si>
  <si>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</si>
  <si>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</si>
  <si>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</si>
  <si>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</si>
  <si>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</si>
  <si>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</si>
  <si>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</si>
  <si>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</si>
  <si>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</si>
  <si>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</si>
  <si>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</si>
  <si>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</si>
  <si>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</si>
  <si>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</si>
  <si>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</si>
  <si>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</si>
  <si>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</si>
  <si>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</si>
  <si>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</si>
  <si>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</si>
  <si>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</si>
  <si>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</si>
  <si>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</si>
  <si>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</si>
  <si>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</si>
  <si>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</si>
  <si>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</si>
  <si>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</si>
  <si>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</si>
  <si>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</si>
  <si>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</si>
  <si>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</si>
  <si>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</si>
  <si>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</si>
  <si>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</si>
  <si>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</si>
  <si>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</si>
  <si>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</si>
  <si>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</si>
  <si>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</si>
  <si>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</si>
  <si>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</si>
  <si>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</si>
  <si>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</si>
  <si>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</si>
  <si>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</si>
  <si>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</si>
  <si>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</si>
  <si>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</si>
  <si>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</si>
  <si>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</si>
  <si>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</si>
  <si>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</si>
  <si>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</si>
  <si>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</si>
  <si>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</si>
  <si>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</si>
  <si>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</si>
  <si>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</si>
  <si>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</si>
  <si>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</si>
  <si>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</si>
  <si>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</si>
  <si>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</si>
  <si>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</si>
  <si>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</si>
  <si>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</si>
  <si>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</si>
  <si>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</si>
  <si>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</si>
  <si>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</si>
  <si>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</si>
  <si>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</si>
  <si>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</si>
  <si>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</si>
  <si>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</si>
  <si>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</si>
  <si>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</si>
  <si>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</si>
  <si>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</si>
  <si>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</si>
  <si>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</si>
  <si>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</si>
  <si>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</si>
  <si>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</si>
  <si>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</si>
  <si>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</si>
  <si>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</si>
  <si>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</si>
  <si>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</si>
  <si>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</si>
  <si>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</si>
  <si>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</si>
  <si>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</si>
  <si>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</si>
  <si>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</si>
  <si>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</si>
  <si>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</si>
  <si>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</si>
  <si>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</si>
  <si>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</si>
  <si>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</si>
  <si>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</si>
  <si>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</si>
  <si>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</si>
  <si>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</si>
  <si>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</si>
  <si>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</si>
  <si>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</si>
  <si>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</si>
  <si>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</si>
  <si>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</si>
  <si>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</si>
  <si>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</si>
  <si>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</si>
  <si>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</si>
  <si>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</si>
  <si>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</si>
  <si>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</si>
  <si>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</si>
  <si>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</si>
  <si>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</si>
  <si>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</si>
  <si>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</si>
  <si>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</si>
  <si>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</si>
  <si>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</si>
  <si>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</si>
  <si>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</si>
  <si>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</si>
  <si>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</si>
  <si>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</si>
  <si>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</si>
  <si>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</si>
  <si>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</si>
  <si>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</si>
  <si>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</si>
  <si>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</si>
  <si>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</si>
  <si>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</si>
  <si>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</si>
  <si>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</si>
  <si>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</si>
  <si>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</si>
  <si>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</si>
  <si>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</si>
  <si>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</si>
  <si>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</si>
  <si>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</si>
  <si>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</si>
  <si>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</si>
  <si>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</si>
  <si>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</si>
  <si>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</si>
  <si>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</si>
  <si>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</si>
  <si>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</si>
  <si>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</si>
  <si>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</si>
  <si>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</si>
  <si>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</si>
  <si>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</si>
  <si>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</si>
  <si>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</si>
  <si>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</si>
  <si>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</si>
  <si>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</si>
  <si>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</si>
  <si>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</si>
  <si>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</si>
  <si>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</si>
  <si>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</si>
  <si>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</si>
  <si>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</si>
  <si>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</si>
  <si>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</si>
  <si>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</si>
  <si>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</si>
  <si>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</si>
  <si>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</si>
  <si>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</si>
  <si>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</si>
  <si>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</si>
  <si>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</si>
  <si>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</si>
  <si>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</si>
  <si>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</si>
  <si>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</si>
  <si>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</si>
  <si>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</si>
  <si>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</si>
  <si>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</si>
  <si>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</si>
  <si>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</si>
  <si>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</si>
  <si>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</si>
  <si>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</si>
  <si>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</si>
  <si>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</si>
  <si>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</si>
  <si>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</si>
  <si>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</si>
  <si>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</si>
  <si>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</si>
  <si>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</si>
  <si>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</si>
  <si>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</si>
  <si>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</si>
  <si>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</si>
  <si>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</si>
  <si>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</si>
  <si>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</si>
  <si>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</si>
  <si>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</si>
  <si>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</si>
  <si>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</si>
  <si>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</si>
  <si>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</si>
  <si>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</si>
  <si>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</si>
  <si>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</si>
  <si>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</si>
  <si>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</si>
  <si>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</si>
  <si>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</si>
  <si>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</si>
  <si>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</si>
  <si>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</si>
  <si>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</si>
  <si>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</si>
  <si>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</si>
  <si>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</si>
  <si>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</si>
  <si>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</si>
  <si>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</si>
  <si>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</si>
  <si>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</si>
  <si>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</si>
  <si>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</si>
  <si>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</si>
  <si>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</si>
  <si>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</si>
  <si>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</si>
  <si>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</si>
  <si>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</si>
  <si>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</si>
  <si>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</si>
  <si>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</si>
  <si>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</si>
  <si>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</si>
  <si>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</si>
  <si>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</si>
  <si>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</si>
  <si>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</si>
  <si>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</si>
  <si>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</si>
  <si>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</si>
  <si>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</si>
  <si>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</si>
  <si>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</si>
  <si>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</si>
  <si>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</si>
  <si>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</si>
  <si>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</si>
  <si>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</si>
  <si>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</si>
  <si>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</si>
  <si>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</si>
  <si>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</si>
  <si>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</si>
  <si>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</si>
  <si>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</si>
  <si>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</si>
  <si>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</si>
  <si>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</si>
  <si>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</si>
  <si>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</si>
  <si>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</si>
  <si>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</si>
  <si>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</si>
  <si>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</si>
  <si>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</si>
  <si>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</si>
  <si>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</si>
  <si>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</si>
  <si>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</si>
  <si>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</si>
  <si>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</si>
  <si>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</si>
  <si>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</si>
  <si>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</si>
  <si>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</si>
  <si>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</si>
  <si>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</si>
  <si>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</si>
  <si>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</si>
  <si>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</si>
  <si>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</si>
  <si>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</si>
  <si>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</si>
  <si>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</si>
  <si>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</si>
  <si>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</si>
  <si>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</si>
  <si>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</si>
  <si>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</si>
  <si>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</si>
  <si>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</si>
  <si>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</si>
  <si>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</si>
  <si>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</si>
  <si>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</si>
  <si>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</si>
  <si>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</si>
  <si>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</si>
  <si>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</si>
  <si>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</si>
  <si>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</si>
  <si>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</si>
  <si>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</si>
  <si>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</si>
  <si>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</si>
  <si>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</si>
  <si>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</si>
  <si>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</si>
  <si>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</si>
  <si>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</si>
  <si>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</si>
  <si>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</si>
  <si>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</si>
  <si>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</si>
  <si>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</si>
  <si>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</si>
  <si>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</si>
  <si>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</si>
  <si>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</si>
  <si>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</si>
  <si>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</si>
  <si>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</si>
  <si>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</si>
  <si>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</si>
  <si>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</si>
  <si>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</si>
  <si>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</si>
  <si>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</si>
  <si>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</si>
  <si>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</si>
  <si>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</si>
  <si>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</si>
  <si>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</si>
  <si>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</si>
  <si>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</si>
  <si>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</si>
  <si>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</si>
  <si>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</si>
  <si>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</si>
  <si>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</si>
  <si>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</si>
  <si>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</si>
  <si>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</si>
  <si>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</si>
  <si>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</si>
  <si>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</si>
  <si>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</si>
  <si>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</si>
  <si>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</si>
  <si>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</si>
  <si>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</si>
  <si>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</si>
  <si>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</si>
  <si>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</si>
  <si>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</si>
  <si>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</si>
  <si>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</si>
  <si>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</si>
  <si>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</si>
  <si>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</si>
  <si>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</si>
  <si>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</si>
  <si>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</si>
  <si>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</si>
  <si>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</si>
  <si>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</si>
  <si>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</si>
  <si>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</si>
  <si>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</si>
  <si>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</si>
  <si>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</si>
  <si>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</si>
  <si>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</si>
  <si>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</si>
  <si>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</si>
  <si>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</si>
  <si>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</si>
  <si>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</si>
  <si>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</si>
  <si>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</si>
  <si>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</si>
  <si>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</si>
  <si>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</si>
  <si>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</si>
  <si>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</si>
  <si>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</si>
  <si>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</si>
  <si>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</si>
  <si>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</si>
  <si>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</si>
  <si>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</si>
  <si>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</si>
  <si>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</si>
  <si>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</si>
  <si>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</si>
  <si>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</si>
  <si>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</si>
  <si>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</si>
  <si>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</si>
  <si>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</si>
  <si>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</si>
  <si>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</si>
  <si>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</si>
  <si>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</si>
  <si>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</si>
  <si>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</si>
  <si>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</si>
  <si>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</si>
  <si>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</si>
  <si>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</si>
  <si>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</si>
  <si>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</si>
  <si>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</si>
  <si>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</si>
  <si>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</si>
  <si>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</si>
  <si>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</si>
  <si>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</si>
  <si>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</si>
  <si>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</si>
  <si>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</si>
  <si>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</si>
  <si>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</si>
  <si>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</si>
  <si>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</si>
  <si>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</si>
  <si>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</si>
  <si>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</si>
  <si>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</si>
  <si>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</si>
  <si>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</si>
  <si>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</si>
  <si>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</si>
  <si>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</si>
  <si>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</si>
  <si>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</si>
  <si>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</si>
  <si>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</si>
  <si>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</si>
  <si>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</si>
  <si>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</si>
  <si>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</si>
  <si>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</si>
  <si>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</si>
  <si>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</si>
  <si>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</si>
  <si>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</si>
  <si>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</si>
  <si>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</si>
  <si>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</si>
  <si>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</si>
  <si>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</si>
  <si>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</si>
  <si>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</si>
  <si>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</si>
  <si>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</si>
  <si>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</si>
  <si>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</si>
  <si>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</si>
  <si>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</si>
  <si>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</si>
  <si>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</si>
  <si>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</si>
  <si>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</si>
  <si>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</si>
  <si>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</si>
  <si>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</si>
  <si>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</si>
  <si>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</si>
  <si>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</si>
  <si>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</si>
  <si>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</si>
  <si>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</si>
  <si>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</si>
  <si>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</si>
  <si>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</si>
  <si>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</si>
  <si>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</si>
  <si>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</si>
  <si>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</si>
  <si>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</si>
  <si>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</si>
  <si>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</si>
  <si>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</si>
  <si>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</si>
  <si>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</si>
  <si>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</si>
  <si>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</si>
  <si>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</si>
  <si>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</si>
  <si>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</si>
  <si>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</si>
  <si>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</si>
  <si>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</si>
  <si>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</si>
  <si>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</si>
  <si>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</si>
  <si>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</si>
  <si>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</si>
  <si>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</si>
  <si>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</si>
  <si>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</si>
  <si>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</si>
  <si>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</si>
  <si>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</si>
  <si>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</si>
  <si>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</si>
  <si>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</si>
  <si>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</si>
  <si>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</si>
  <si>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</si>
  <si>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</si>
  <si>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</si>
  <si>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</si>
  <si>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</si>
  <si>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</si>
  <si>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</si>
  <si>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</si>
  <si>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</si>
  <si>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</si>
  <si>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</si>
  <si>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</si>
  <si>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</si>
  <si>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</si>
  <si>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</si>
  <si>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</si>
  <si>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</si>
  <si>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</si>
  <si>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</si>
  <si>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</si>
  <si>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</si>
  <si>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</si>
  <si>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</si>
  <si>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</si>
  <si>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</si>
  <si>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</si>
  <si>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</si>
  <si>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</si>
  <si>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</si>
  <si>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</si>
  <si>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</si>
  <si>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</si>
  <si>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</si>
  <si>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</si>
  <si>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</si>
  <si>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</si>
  <si>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</si>
  <si>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</si>
  <si>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</si>
  <si>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</si>
  <si>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</si>
  <si>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</si>
  <si>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</si>
  <si>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</si>
  <si>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</si>
  <si>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</si>
  <si>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</si>
  <si>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</si>
  <si>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</si>
  <si>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</si>
  <si>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</si>
  <si>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</si>
  <si>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</si>
  <si>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</si>
  <si>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</si>
  <si>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</si>
  <si>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</si>
  <si>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</si>
  <si>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</si>
  <si>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</si>
  <si>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</si>
  <si>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</si>
  <si>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</si>
  <si>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</si>
  <si>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</si>
  <si>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</si>
  <si>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</si>
  <si>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</si>
  <si>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</si>
  <si>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</si>
  <si>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</si>
  <si>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</si>
  <si>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</si>
  <si>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</si>
  <si>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</si>
  <si>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</si>
  <si>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</si>
  <si>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</si>
  <si>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</si>
  <si>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</si>
  <si>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</si>
  <si>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</si>
  <si>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</si>
  <si>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</si>
  <si>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</si>
  <si>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</si>
  <si>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</si>
  <si>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</si>
  <si>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</si>
  <si>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</si>
  <si>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</si>
  <si>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</si>
  <si>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</si>
  <si>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</si>
  <si>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</si>
  <si>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</si>
  <si>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</si>
  <si>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</si>
  <si>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</si>
  <si>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</si>
  <si>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</si>
  <si>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</si>
  <si>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</si>
  <si>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</si>
  <si>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</si>
  <si>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</si>
  <si>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</si>
  <si>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</si>
  <si>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</si>
  <si>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</si>
  <si>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</si>
  <si>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</si>
  <si>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</si>
  <si>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</si>
  <si>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</si>
  <si>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</si>
  <si>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</si>
  <si>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</si>
  <si>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</si>
  <si>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</si>
  <si>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</si>
  <si>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</si>
  <si>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</si>
  <si>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</si>
  <si>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</si>
  <si>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</si>
  <si>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</si>
  <si>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</si>
  <si>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</si>
  <si>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</si>
  <si>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</si>
  <si>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</si>
  <si>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</si>
  <si>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</si>
  <si>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</si>
  <si>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</si>
  <si>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</si>
  <si>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</si>
  <si>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</si>
  <si>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</si>
  <si>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</si>
  <si>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</si>
  <si>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</si>
  <si>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</si>
  <si>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</si>
  <si>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</si>
  <si>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</si>
  <si>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</si>
  <si>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</si>
  <si>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</si>
  <si>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</si>
  <si>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</si>
  <si>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</si>
  <si>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</si>
  <si>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</si>
  <si>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</si>
  <si>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</si>
  <si>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</si>
  <si>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</si>
  <si>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</si>
  <si>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</si>
  <si>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</si>
  <si>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</si>
  <si>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</si>
  <si>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</si>
  <si>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</si>
  <si>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</si>
  <si>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</si>
  <si>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</si>
  <si>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</si>
  <si>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</si>
  <si>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</si>
  <si>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</si>
  <si>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</si>
  <si>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</si>
  <si>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</si>
  <si>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</si>
  <si>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</si>
  <si>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</si>
  <si>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</si>
  <si>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</si>
  <si>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</si>
  <si>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</si>
  <si>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</si>
  <si>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</si>
  <si>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</si>
  <si>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</si>
  <si>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</si>
  <si>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</si>
  <si>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</si>
  <si>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</si>
  <si>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</si>
  <si>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</si>
  <si>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</si>
  <si>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</si>
  <si>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</si>
  <si>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</si>
  <si>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</si>
  <si>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</si>
  <si>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</si>
  <si>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</si>
  <si>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</si>
  <si>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</si>
  <si>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</si>
  <si>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</si>
  <si>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</si>
  <si>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</si>
  <si>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</si>
  <si>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</si>
  <si>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</si>
  <si>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</si>
  <si>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</si>
  <si>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</si>
  <si>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</si>
  <si>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</si>
  <si>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</si>
  <si>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</si>
  <si>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</si>
  <si>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</si>
  <si>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</si>
  <si>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</si>
  <si>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</si>
  <si>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</si>
  <si>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</si>
  <si>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</si>
  <si>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</si>
  <si>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</si>
  <si>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</si>
  <si>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</si>
  <si>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</si>
  <si>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</si>
  <si>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</si>
  <si>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</si>
  <si>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</si>
  <si>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</si>
  <si>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</si>
  <si>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</si>
  <si>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</si>
  <si>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</si>
  <si>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</si>
  <si>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</si>
  <si>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</si>
  <si>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</si>
  <si>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</si>
  <si>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</si>
  <si>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</si>
  <si>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</si>
  <si>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</si>
  <si>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</si>
  <si>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</si>
  <si>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</si>
  <si>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</si>
  <si>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</si>
  <si>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</si>
  <si>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</si>
  <si>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</si>
  <si>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</si>
  <si>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</si>
  <si>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</si>
  <si>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</si>
  <si>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</si>
  <si>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</si>
  <si>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</si>
  <si>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</si>
  <si>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</si>
  <si>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</si>
  <si>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</si>
  <si>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</si>
  <si>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</si>
  <si>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</si>
  <si>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</si>
  <si>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</si>
  <si>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</si>
  <si>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</si>
  <si>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</si>
  <si>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</si>
  <si>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</si>
  <si>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</si>
  <si>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</si>
  <si>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</si>
  <si>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</si>
  <si>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</si>
  <si>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</si>
  <si>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</si>
  <si>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</si>
  <si>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</si>
  <si>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</si>
  <si>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</si>
  <si>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</si>
  <si>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</si>
  <si>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</si>
  <si>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</si>
  <si>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</si>
  <si>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</si>
  <si>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</si>
  <si>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</si>
  <si>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</si>
  <si>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</si>
  <si>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</si>
  <si>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</si>
  <si>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</si>
  <si>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</si>
  <si>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</si>
  <si>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</si>
  <si>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</si>
  <si>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</si>
  <si>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</si>
  <si>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</si>
  <si>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</si>
  <si>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</si>
  <si>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</si>
  <si>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</si>
  <si>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</si>
  <si>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</si>
  <si>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</si>
  <si>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</si>
  <si>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</si>
  <si>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</si>
  <si>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</si>
  <si>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</si>
  <si>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</si>
  <si>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</si>
  <si>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</si>
  <si>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</si>
  <si>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</si>
  <si>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</si>
  <si>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</si>
  <si>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</si>
  <si>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</si>
  <si>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</si>
  <si>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</si>
  <si>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</si>
  <si>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</si>
  <si>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</si>
  <si>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</si>
  <si>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</si>
  <si>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</si>
  <si>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</si>
  <si>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</si>
  <si>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</si>
  <si>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</si>
  <si>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</si>
  <si>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</si>
  <si>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</si>
  <si>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</si>
  <si>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</si>
  <si>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</si>
  <si>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</si>
  <si>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</si>
  <si>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</si>
  <si>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</si>
  <si>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</si>
  <si>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</si>
  <si>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</si>
  <si>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</si>
  <si>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</si>
  <si>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</si>
  <si>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</si>
  <si>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</si>
  <si>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</si>
  <si>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</si>
  <si>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</si>
  <si>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</si>
  <si>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</si>
  <si>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</si>
  <si>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</si>
  <si>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</si>
  <si>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</si>
  <si>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</si>
  <si>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</si>
  <si>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</si>
  <si>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</si>
  <si>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</si>
  <si>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</si>
  <si>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</si>
  <si>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</si>
  <si>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</si>
  <si>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</si>
  <si>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</si>
  <si>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</si>
  <si>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</si>
  <si>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</si>
  <si>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</si>
  <si>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</si>
  <si>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</si>
  <si>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</si>
  <si>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</si>
  <si>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</si>
  <si>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</si>
  <si>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</si>
  <si>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</si>
  <si>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</si>
  <si>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</si>
  <si>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</si>
  <si>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</si>
  <si>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</si>
  <si>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</si>
  <si>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</si>
  <si>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</si>
  <si>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</si>
  <si>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</si>
  <si>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</si>
  <si>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</si>
  <si>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</si>
  <si>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</si>
  <si>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</si>
  <si>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</si>
  <si>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</si>
  <si>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</si>
  <si>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</si>
  <si>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</si>
  <si>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</si>
  <si>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</si>
  <si>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</si>
  <si>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</si>
  <si>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</si>
  <si>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</si>
  <si>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</si>
  <si>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</si>
  <si>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</si>
  <si>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</si>
  <si>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</si>
  <si>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</si>
  <si>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</si>
  <si>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</si>
  <si>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</si>
  <si>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</si>
  <si>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</si>
  <si>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</si>
  <si>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</si>
  <si>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</si>
  <si>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</si>
  <si>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</si>
  <si>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</si>
  <si>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</si>
  <si>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</si>
  <si>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</si>
  <si>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</si>
  <si>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</si>
  <si>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</si>
  <si>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</si>
  <si>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</si>
  <si>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</si>
  <si>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</si>
  <si>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</si>
  <si>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</si>
  <si>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</si>
  <si>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</si>
  <si>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</si>
  <si>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</si>
  <si>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</si>
  <si>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</si>
  <si>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</si>
  <si>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</si>
  <si>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</si>
  <si>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</si>
  <si>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</si>
  <si>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</si>
  <si>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</si>
  <si>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</si>
  <si>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</si>
  <si>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</si>
  <si>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</si>
  <si>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</si>
  <si>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</si>
  <si>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</si>
  <si>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</si>
  <si>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</si>
  <si>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</si>
  <si>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</si>
  <si>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</si>
  <si>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</si>
  <si>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</si>
  <si>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</si>
  <si>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</si>
  <si>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</si>
  <si>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</si>
  <si>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</si>
  <si>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</si>
  <si>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</si>
  <si>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</si>
  <si>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</si>
  <si>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</si>
  <si>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</si>
  <si>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</si>
  <si>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</si>
  <si>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</si>
  <si>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</si>
  <si>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</si>
  <si>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</si>
  <si>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</si>
  <si>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</si>
  <si>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</si>
  <si>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</si>
  <si>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</si>
  <si>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</si>
  <si>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</si>
  <si>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</si>
  <si>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</si>
  <si>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</si>
  <si>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</si>
  <si>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</si>
  <si>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</si>
  <si>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</si>
  <si>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</si>
  <si>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</si>
  <si>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</si>
  <si>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</si>
  <si>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</si>
  <si>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</si>
  <si>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</si>
  <si>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</si>
  <si>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</si>
  <si>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</si>
  <si>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</si>
  <si>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</si>
  <si>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</si>
  <si>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</si>
  <si>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</si>
  <si>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</si>
  <si>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</si>
  <si>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</si>
  <si>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</si>
  <si>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</si>
  <si>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</si>
  <si>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</si>
  <si>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</si>
  <si>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</si>
  <si>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</si>
  <si>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</si>
  <si>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</si>
  <si>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</si>
  <si>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</si>
  <si>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</si>
  <si>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</si>
  <si>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</si>
  <si>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</si>
  <si>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</si>
  <si>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</si>
  <si>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</si>
  <si>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</si>
  <si>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</si>
  <si>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</si>
  <si>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</si>
  <si>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</si>
  <si>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</si>
  <si>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</si>
  <si>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</si>
  <si>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</si>
  <si>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</si>
  <si>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</si>
  <si>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</si>
  <si>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</si>
  <si>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</si>
  <si>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</si>
  <si>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</si>
  <si>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</si>
  <si>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</si>
  <si>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</si>
  <si>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</si>
  <si>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</si>
  <si>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</si>
  <si>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</si>
  <si>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</si>
  <si>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</si>
  <si>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</si>
  <si>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</si>
  <si>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</si>
  <si>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</si>
  <si>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</si>
  <si>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</si>
  <si>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</si>
  <si>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</si>
  <si>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</si>
  <si>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</si>
  <si>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</si>
  <si>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</si>
  <si>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</si>
  <si>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</si>
  <si>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</si>
  <si>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</si>
  <si>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</si>
  <si>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</si>
  <si>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</si>
  <si>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</si>
  <si>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</si>
  <si>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</si>
  <si>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</si>
  <si>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</si>
  <si>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</si>
  <si>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</si>
  <si>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</si>
  <si>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</si>
  <si>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</si>
  <si>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</si>
  <si>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</si>
  <si>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</si>
  <si>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</si>
  <si>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</si>
  <si>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</si>
  <si>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</si>
  <si>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</si>
  <si>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</si>
  <si>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</si>
  <si>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</si>
  <si>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</si>
  <si>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</si>
  <si>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</si>
  <si>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</si>
  <si>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</si>
  <si>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</si>
  <si>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</si>
  <si>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</si>
  <si>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</si>
  <si>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</si>
  <si>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</si>
  <si>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</si>
  <si>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</si>
  <si>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</si>
  <si>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</si>
  <si>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</si>
  <si>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</si>
  <si>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</si>
  <si>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</si>
  <si>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</si>
  <si>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</si>
  <si>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</si>
  <si>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</si>
  <si>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</si>
  <si>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</si>
  <si>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</si>
  <si>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</si>
  <si>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</si>
  <si>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</si>
  <si>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</si>
  <si>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</si>
  <si>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</si>
  <si>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</si>
  <si>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</si>
  <si>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</si>
  <si>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</si>
  <si>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</si>
  <si>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</si>
  <si>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</si>
  <si>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</si>
  <si>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</si>
  <si>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</si>
  <si>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</si>
  <si>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</si>
  <si>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</si>
  <si>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</si>
  <si>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</si>
  <si>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</si>
  <si>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</si>
  <si>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</si>
  <si>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</si>
  <si>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</si>
  <si>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</si>
  <si>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</si>
  <si>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</si>
  <si>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</si>
  <si>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</si>
  <si>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</si>
  <si>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</si>
  <si>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</si>
  <si>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</si>
  <si>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</si>
  <si>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</si>
  <si>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</si>
  <si>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</si>
  <si>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</si>
  <si>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</si>
  <si>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</si>
  <si>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</si>
  <si>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</si>
  <si>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</si>
  <si>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</si>
  <si>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</si>
  <si>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</si>
  <si>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</si>
  <si>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</si>
  <si>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</si>
  <si>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</si>
  <si>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</si>
  <si>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</si>
  <si>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</si>
  <si>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</si>
  <si>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</si>
  <si>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</si>
  <si>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</si>
  <si>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</si>
  <si>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</si>
  <si>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</si>
  <si>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</si>
  <si>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</si>
  <si>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</si>
  <si>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</si>
  <si>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</si>
  <si>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</si>
  <si>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</si>
  <si>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</si>
  <si>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</si>
  <si>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</si>
  <si>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</si>
  <si>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</si>
  <si>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</si>
  <si>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</si>
  <si>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</si>
  <si>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</si>
  <si>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</si>
  <si>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</si>
  <si>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</si>
  <si>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</si>
  <si>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</si>
  <si>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</si>
  <si>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</si>
  <si>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</si>
  <si>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</si>
  <si>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</si>
  <si>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</si>
  <si>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</si>
  <si>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</si>
  <si>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</si>
  <si>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</si>
  <si>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</si>
  <si>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</si>
  <si>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</si>
  <si>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</si>
  <si>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</si>
  <si>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</si>
  <si>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</si>
  <si>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</si>
  <si>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</si>
  <si>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</si>
  <si>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</si>
  <si>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</si>
  <si>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</si>
  <si>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</si>
  <si>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</si>
  <si>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</si>
  <si>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</si>
  <si>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</si>
  <si>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</si>
  <si>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</si>
  <si>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</si>
  <si>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</si>
  <si>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</si>
  <si>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</si>
  <si>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</si>
  <si>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</si>
  <si>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</si>
  <si>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</si>
  <si>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</si>
  <si>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</si>
  <si>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</si>
  <si>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</si>
  <si>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</si>
  <si>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</si>
  <si>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</si>
  <si>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</si>
  <si>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</si>
  <si>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</si>
  <si>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</si>
  <si>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</si>
  <si>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</si>
  <si>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</si>
  <si>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</si>
  <si>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</si>
  <si>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</si>
  <si>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</si>
  <si>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</si>
  <si>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</si>
  <si>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</si>
  <si>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</si>
  <si>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</si>
  <si>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</si>
  <si>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</si>
  <si>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</si>
  <si>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</si>
  <si>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</si>
  <si>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</si>
  <si>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</si>
  <si>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</si>
  <si>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</si>
  <si>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</si>
  <si>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</si>
  <si>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</si>
  <si>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</si>
  <si>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</si>
  <si>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</si>
  <si>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</si>
  <si>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</si>
  <si>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</si>
  <si>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</si>
  <si>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</si>
  <si>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</si>
  <si>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</si>
  <si>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</si>
  <si>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</si>
  <si>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</si>
  <si>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</si>
  <si>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</si>
  <si>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</si>
  <si>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</si>
  <si>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</si>
  <si>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</si>
  <si>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</si>
  <si>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</si>
  <si>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</si>
  <si>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</si>
  <si>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</si>
  <si>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</si>
  <si>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</si>
  <si>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</si>
  <si>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</si>
  <si>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</si>
  <si>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</si>
  <si>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</si>
  <si>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</si>
  <si>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</si>
  <si>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</si>
  <si>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</si>
  <si>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</si>
  <si>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</si>
  <si>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</si>
  <si>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</si>
  <si>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</si>
  <si>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</si>
  <si>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</si>
  <si>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</si>
  <si>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</si>
  <si>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</si>
  <si>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</si>
  <si>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</si>
  <si>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</si>
  <si>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</si>
  <si>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</si>
  <si>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</si>
  <si>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</si>
  <si>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</si>
  <si>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</si>
  <si>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</si>
  <si>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</si>
  <si>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</si>
  <si>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</si>
  <si>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</si>
  <si>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</si>
  <si>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</si>
  <si>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</si>
  <si>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</si>
  <si>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</si>
  <si>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</si>
  <si>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</si>
  <si>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</si>
  <si>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</si>
  <si>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</si>
  <si>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</si>
  <si>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</si>
  <si>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</si>
  <si>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</si>
  <si>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</si>
  <si>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</si>
  <si>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</si>
  <si>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</si>
  <si>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</si>
  <si>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</si>
  <si>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</si>
  <si>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</si>
  <si>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</si>
  <si>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</si>
  <si>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</si>
  <si>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</si>
  <si>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</si>
  <si>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</si>
  <si>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</si>
  <si>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</si>
  <si>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</si>
  <si>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</si>
  <si>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</si>
  <si>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</si>
  <si>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</si>
  <si>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</si>
  <si>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</si>
  <si>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</si>
  <si>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</si>
  <si>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</si>
  <si>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</si>
  <si>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</si>
  <si>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</si>
  <si>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</si>
  <si>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</si>
  <si>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</si>
  <si>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</si>
  <si>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</si>
  <si>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</si>
  <si>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</si>
  <si>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</si>
  <si>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</si>
  <si>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</si>
  <si>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</si>
  <si>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</si>
  <si>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</si>
  <si>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</si>
  <si>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</si>
  <si>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</si>
  <si>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</si>
  <si>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</si>
  <si>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</si>
  <si>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</si>
  <si>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</si>
  <si>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</si>
  <si>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</si>
  <si>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</si>
  <si>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</si>
  <si>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</si>
  <si>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</si>
  <si>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</si>
  <si>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</si>
  <si>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</si>
  <si>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</si>
  <si>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</si>
  <si>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</si>
  <si>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</si>
  <si>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</si>
  <si>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</si>
  <si>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</si>
  <si>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</si>
  <si>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</si>
  <si>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</si>
  <si>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</si>
  <si>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</si>
  <si>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</si>
  <si>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</si>
  <si>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</si>
  <si>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</si>
  <si>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</si>
  <si>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</si>
  <si>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</si>
  <si>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</si>
  <si>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</si>
  <si>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</si>
  <si>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</si>
  <si>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</si>
  <si>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</si>
  <si>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</si>
  <si>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</si>
  <si>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</si>
  <si>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</si>
  <si>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</si>
  <si>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</si>
  <si>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</si>
  <si>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</si>
  <si>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</si>
  <si>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</si>
  <si>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</si>
  <si>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</si>
  <si>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</si>
  <si>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</si>
  <si>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</si>
  <si>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</si>
  <si>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</si>
  <si>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</si>
  <si>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</si>
  <si>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</si>
  <si>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</si>
  <si>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</si>
  <si>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</si>
  <si>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</si>
  <si>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</si>
  <si>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</si>
  <si>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</si>
  <si>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</si>
  <si>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</si>
  <si>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</si>
  <si>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</si>
  <si>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</si>
  <si>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</si>
  <si>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</si>
  <si>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</si>
  <si>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</si>
  <si>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</si>
  <si>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</si>
  <si>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</si>
  <si>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</si>
  <si>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</si>
  <si>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</si>
  <si>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</si>
  <si>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</si>
  <si>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</si>
  <si>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</si>
  <si>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</si>
  <si>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</si>
  <si>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</si>
  <si>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</si>
  <si>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</si>
  <si>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</si>
  <si>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</si>
  <si>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</si>
  <si>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</si>
  <si>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</si>
  <si>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</si>
  <si>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</si>
  <si>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</si>
  <si>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</si>
  <si>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</si>
  <si>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</si>
  <si>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</si>
  <si>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</si>
  <si>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</si>
  <si>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</si>
  <si>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</si>
  <si>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</si>
  <si>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</si>
  <si>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</si>
  <si>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</si>
  <si>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</si>
  <si>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</si>
  <si>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</si>
  <si>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</si>
  <si>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</si>
  <si>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</si>
  <si>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</si>
  <si>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</si>
  <si>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</si>
  <si>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</si>
  <si>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</si>
  <si>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</si>
  <si>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</si>
  <si>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</si>
  <si>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</si>
  <si>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</si>
  <si>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</si>
  <si>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</si>
  <si>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</si>
  <si>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</si>
  <si>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</si>
  <si>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</si>
  <si>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</si>
  <si>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</si>
  <si>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</si>
  <si>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</si>
  <si>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</si>
  <si>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</si>
  <si>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</si>
  <si>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</si>
  <si>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</si>
  <si>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</si>
  <si>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</si>
  <si>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</si>
  <si>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</si>
  <si>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</si>
  <si>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</si>
  <si>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</si>
  <si>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</si>
  <si>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</si>
  <si>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</si>
  <si>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</si>
  <si>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</si>
  <si>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</si>
  <si>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</si>
  <si>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</si>
  <si>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</si>
  <si>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</si>
  <si>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</si>
  <si>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</si>
  <si>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</si>
  <si>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</si>
  <si>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</si>
  <si>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</si>
  <si>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</si>
  <si>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</si>
  <si>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</si>
  <si>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</si>
  <si>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</si>
  <si>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</si>
  <si>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</si>
  <si>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</si>
  <si>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</si>
  <si>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</si>
  <si>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</si>
  <si>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</si>
  <si>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</si>
  <si>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</si>
  <si>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</si>
  <si>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</si>
  <si>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</si>
  <si>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</si>
  <si>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</si>
  <si>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</si>
  <si>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</si>
  <si>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</si>
  <si>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</si>
  <si>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</si>
  <si>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</si>
  <si>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</si>
  <si>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</si>
  <si>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</si>
  <si>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</si>
  <si>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</si>
  <si>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</si>
  <si>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</si>
  <si>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</si>
  <si>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</si>
  <si>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</si>
  <si>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</si>
  <si>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</si>
  <si>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</si>
  <si>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</si>
  <si>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</si>
  <si>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</si>
  <si>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</si>
  <si>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</si>
  <si>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</si>
  <si>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</si>
  <si>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</si>
  <si>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</si>
  <si>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</si>
  <si>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</si>
  <si>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</si>
  <si>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</si>
  <si>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</si>
  <si>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</si>
  <si>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</si>
  <si>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</si>
  <si>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</si>
  <si>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</si>
  <si>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</si>
  <si>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</si>
  <si>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</si>
  <si>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</si>
  <si>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</si>
  <si>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</si>
  <si>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</si>
  <si>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</si>
  <si>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</si>
  <si>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</si>
  <si>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</si>
  <si>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</si>
  <si>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</si>
  <si>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</si>
  <si>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</si>
  <si>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</si>
  <si>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</si>
  <si>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</si>
  <si>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</si>
  <si>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</si>
  <si>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</si>
  <si>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</si>
  <si>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</si>
  <si>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</si>
  <si>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</si>
  <si>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</si>
  <si>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</si>
  <si>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</si>
  <si>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</si>
  <si>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</si>
  <si>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</si>
  <si>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</si>
  <si>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</si>
  <si>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</si>
  <si>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</si>
  <si>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</si>
  <si>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</si>
  <si>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</si>
  <si>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</si>
  <si>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</si>
  <si>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</si>
  <si>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</si>
  <si>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</si>
  <si>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</si>
  <si>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</si>
  <si>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</si>
  <si>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</si>
  <si>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</si>
  <si>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</si>
  <si>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</si>
  <si>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</si>
  <si>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</si>
  <si>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</si>
  <si>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</si>
  <si>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</si>
  <si>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</si>
  <si>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</si>
  <si>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</si>
  <si>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</si>
  <si>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</si>
  <si>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</si>
  <si>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</si>
  <si>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</si>
  <si>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</si>
  <si>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</si>
  <si>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</si>
  <si>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</si>
  <si>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</si>
  <si>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</si>
  <si>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</si>
  <si>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</si>
  <si>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</si>
  <si>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</si>
  <si>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</si>
  <si>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</si>
  <si>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</si>
  <si>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</si>
  <si>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</si>
  <si>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</si>
  <si>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</si>
  <si>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</si>
  <si>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</si>
  <si>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</si>
  <si>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</si>
  <si>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</si>
  <si>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</si>
  <si>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</si>
  <si>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</si>
  <si>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</si>
  <si>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</si>
  <si>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</si>
  <si>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</si>
  <si>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</si>
  <si>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</si>
  <si>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</si>
  <si>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</si>
  <si>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</si>
  <si>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</si>
  <si>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</si>
  <si>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</si>
  <si>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</si>
  <si>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</si>
  <si>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</si>
  <si>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</si>
  <si>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</si>
  <si>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</si>
  <si>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</si>
  <si>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</si>
  <si>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</si>
  <si>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</si>
  <si>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</si>
  <si>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</si>
  <si>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</si>
  <si>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</si>
  <si>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</si>
  <si>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</si>
  <si>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</si>
  <si>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</si>
  <si>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</si>
  <si>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</si>
  <si>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</si>
  <si>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</si>
  <si>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</si>
  <si>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</si>
  <si>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</si>
  <si>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</si>
  <si>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</si>
  <si>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</si>
  <si>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</si>
  <si>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</si>
  <si>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</si>
  <si>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</si>
  <si>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</si>
  <si>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</si>
  <si>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</si>
  <si>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</si>
  <si>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</si>
  <si>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</si>
  <si>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</si>
  <si>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</si>
  <si>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</si>
  <si>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</si>
  <si>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</si>
  <si>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</si>
  <si>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</si>
  <si>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</si>
  <si>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</si>
  <si>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</si>
  <si>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</si>
  <si>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</si>
  <si>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</si>
  <si>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</si>
  <si>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</si>
  <si>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</si>
  <si>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</si>
  <si>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</si>
  <si>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</si>
  <si>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</si>
  <si>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</si>
  <si>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</si>
  <si>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</si>
  <si>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</si>
  <si>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</si>
  <si>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</si>
  <si>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</si>
  <si>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</si>
  <si>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</si>
  <si>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</si>
  <si>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</si>
  <si>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</si>
  <si>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</si>
  <si>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</si>
  <si>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</si>
  <si>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</si>
  <si>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</si>
  <si>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</si>
  <si>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</si>
  <si>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</si>
  <si>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</si>
  <si>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</si>
  <si>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</si>
  <si>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</si>
  <si>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</si>
  <si>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</si>
  <si>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</si>
  <si>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</si>
  <si>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</si>
  <si>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</si>
  <si>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</si>
  <si>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</si>
  <si>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</si>
  <si>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</si>
  <si>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</si>
  <si>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</si>
  <si>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</si>
  <si>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</si>
  <si>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</si>
  <si>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</si>
  <si>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</si>
  <si>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</si>
  <si>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</si>
  <si>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</si>
  <si>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</si>
  <si>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</si>
  <si>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</si>
  <si>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</si>
  <si>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</si>
  <si>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</si>
  <si>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</si>
  <si>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</si>
  <si>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</si>
  <si>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</si>
  <si>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</si>
  <si>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</si>
  <si>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</si>
  <si>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</si>
  <si>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</si>
  <si>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</si>
  <si>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</si>
  <si>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</si>
  <si>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</si>
  <si>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</si>
  <si>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</si>
  <si>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</si>
  <si>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</si>
  <si>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</si>
  <si>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</si>
  <si>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</si>
  <si>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</si>
  <si>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</si>
  <si>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</si>
  <si>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</si>
  <si>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</si>
  <si>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</si>
  <si>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</si>
  <si>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</si>
  <si>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</si>
  <si>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</si>
  <si>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</si>
  <si>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</si>
  <si>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</si>
  <si>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</si>
  <si>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</si>
  <si>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</si>
  <si>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</si>
  <si>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</si>
  <si>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</si>
  <si>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</si>
  <si>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</si>
  <si>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</si>
  <si>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</si>
  <si>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</si>
  <si>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</si>
  <si>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</si>
  <si>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</si>
  <si>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</si>
  <si>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</si>
  <si>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</si>
  <si>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</si>
  <si>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</si>
  <si>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</si>
  <si>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</si>
  <si>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</si>
  <si>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</si>
  <si>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</si>
  <si>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</si>
  <si>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</si>
  <si>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</si>
  <si>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</si>
  <si>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</si>
  <si>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</si>
  <si>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</si>
  <si>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</si>
  <si>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</si>
  <si>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</si>
  <si>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</si>
  <si>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</si>
  <si>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</si>
  <si>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</si>
  <si>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</si>
  <si>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</si>
  <si>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</si>
  <si>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</si>
  <si>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</si>
  <si>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</si>
  <si>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</si>
  <si>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</si>
  <si>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</si>
  <si>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</si>
  <si>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</si>
  <si>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</si>
  <si>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</si>
  <si>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</si>
  <si>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</si>
  <si>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</si>
  <si>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</si>
  <si>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</si>
  <si>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</si>
  <si>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</si>
  <si>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</si>
  <si>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</si>
  <si>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</si>
  <si>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</si>
  <si>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</si>
  <si>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</si>
  <si>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</si>
  <si>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</si>
  <si>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</si>
  <si>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</si>
  <si>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</si>
  <si>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</si>
  <si>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</si>
  <si>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</si>
  <si>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</si>
  <si>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</si>
  <si>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</si>
  <si>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</si>
  <si>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</si>
  <si>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</si>
  <si>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</si>
  <si>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</si>
  <si>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</si>
  <si>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</si>
  <si>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</si>
  <si>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</si>
  <si>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</si>
  <si>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</si>
  <si>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</si>
  <si>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</si>
  <si>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</si>
  <si>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</si>
  <si>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</si>
  <si>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</si>
  <si>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</si>
  <si>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</si>
  <si>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</si>
  <si>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</si>
  <si>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</si>
  <si>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</si>
  <si>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</si>
  <si>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</si>
  <si>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</si>
  <si>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</si>
  <si>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</si>
  <si>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</si>
  <si>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</si>
  <si>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</si>
  <si>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</si>
  <si>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</si>
  <si>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</si>
  <si>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</si>
  <si>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</si>
  <si>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</si>
  <si>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</si>
  <si>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</si>
  <si>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</si>
  <si>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</si>
  <si>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</si>
  <si>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</si>
  <si>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</si>
  <si>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</si>
  <si>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</si>
  <si>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</si>
  <si>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</si>
  <si>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</si>
  <si>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</si>
  <si>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</si>
  <si>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</si>
  <si>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</si>
  <si>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</si>
  <si>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</si>
  <si>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</si>
  <si>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</si>
  <si>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</si>
  <si>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</si>
  <si>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</si>
  <si>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</si>
  <si>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</si>
  <si>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</si>
  <si>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</si>
  <si>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</si>
  <si>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</si>
  <si>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</si>
  <si>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</si>
  <si>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</si>
  <si>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</si>
  <si>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</si>
  <si>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</si>
  <si>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</si>
  <si>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</si>
  <si>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</si>
  <si>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</si>
  <si>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</si>
  <si>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</si>
  <si>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</si>
  <si>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</si>
  <si>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</si>
  <si>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</si>
  <si>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</si>
  <si>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</si>
  <si>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</si>
  <si>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</si>
  <si>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</si>
  <si>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</si>
  <si>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</si>
  <si>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</si>
  <si>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</si>
  <si>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</si>
  <si>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</si>
  <si>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</si>
  <si>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</si>
  <si>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</si>
  <si>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</si>
  <si>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</si>
  <si>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</si>
  <si>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</si>
  <si>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</si>
  <si>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</si>
  <si>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</si>
  <si>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</si>
  <si>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</si>
  <si>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</si>
  <si>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</si>
  <si>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</si>
  <si>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</si>
  <si>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</si>
  <si>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</si>
  <si>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</si>
  <si>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</si>
  <si>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</si>
  <si>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</si>
  <si>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</si>
  <si>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</si>
  <si>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</si>
  <si>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</si>
  <si>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</si>
  <si>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</si>
  <si>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</si>
  <si>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</si>
  <si>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</si>
  <si>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</si>
  <si>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</si>
  <si>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</si>
  <si>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</si>
  <si>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</si>
  <si>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</si>
  <si>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</si>
  <si>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</si>
  <si>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</si>
  <si>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</si>
  <si>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</si>
  <si>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</si>
  <si>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</si>
  <si>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</si>
  <si>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</si>
  <si>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</si>
  <si>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</si>
  <si>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</si>
  <si>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</si>
  <si>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</si>
  <si>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</si>
  <si>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</si>
  <si>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</si>
  <si>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</si>
  <si>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</si>
  <si>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</si>
  <si>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</si>
  <si>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</si>
  <si>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</si>
  <si>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</si>
  <si>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</si>
  <si>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</si>
  <si>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</si>
  <si>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</si>
  <si>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</si>
  <si>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</si>
  <si>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</si>
  <si>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</si>
  <si>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</si>
  <si>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</si>
  <si>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</si>
  <si>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</si>
  <si>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</si>
  <si>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</si>
  <si>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</si>
  <si>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</si>
  <si>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</si>
  <si>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</si>
  <si>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</si>
  <si>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</si>
  <si>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</si>
  <si>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</si>
  <si>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</si>
  <si>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</si>
  <si>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</si>
  <si>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</si>
  <si>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</si>
  <si>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</si>
  <si>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</si>
  <si>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</si>
  <si>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</si>
  <si>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</si>
  <si>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</si>
  <si>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</si>
  <si>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</si>
  <si>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</si>
  <si>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</si>
  <si>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</si>
  <si>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</si>
  <si>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</si>
  <si>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</si>
  <si>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</si>
  <si>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</si>
  <si>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</si>
  <si>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</si>
  <si>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</si>
  <si>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</si>
  <si>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</si>
  <si>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</si>
  <si>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</si>
  <si>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</si>
  <si>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</si>
  <si>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</si>
  <si>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</si>
  <si>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</si>
  <si>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</si>
  <si>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</si>
  <si>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</si>
  <si>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</si>
  <si>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</si>
  <si>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</si>
  <si>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</si>
  <si>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</si>
  <si>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</si>
  <si>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</si>
  <si>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</si>
  <si>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</si>
  <si>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</si>
  <si>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</si>
  <si>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</si>
  <si>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</si>
  <si>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</si>
  <si>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</si>
  <si>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</si>
  <si>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</si>
  <si>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</si>
  <si>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</si>
  <si>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</si>
  <si>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</si>
  <si>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</si>
  <si>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</si>
  <si>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</si>
  <si>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</si>
  <si>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</si>
  <si>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</si>
  <si>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</si>
  <si>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</si>
  <si>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</si>
  <si>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</si>
  <si>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</si>
  <si>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</si>
  <si>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</si>
  <si>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</si>
  <si>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</si>
  <si>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</si>
  <si>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</si>
  <si>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</si>
  <si>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</si>
  <si>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</si>
  <si>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</si>
  <si>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</si>
  <si>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</si>
  <si>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</si>
  <si>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</si>
  <si>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</si>
  <si>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</si>
  <si>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</si>
  <si>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</si>
  <si>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</si>
  <si>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</si>
  <si>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</si>
  <si>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</si>
  <si>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</si>
  <si>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</si>
  <si>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</si>
  <si>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</si>
  <si>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</si>
  <si>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</si>
  <si>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</si>
  <si>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</si>
  <si>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</si>
  <si>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</si>
  <si>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</si>
  <si>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</si>
  <si>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</si>
  <si>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</si>
  <si>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</si>
  <si>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</si>
  <si>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</si>
  <si>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</si>
  <si>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</si>
  <si>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</si>
  <si>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</si>
  <si>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</si>
  <si>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</si>
  <si>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</si>
  <si>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</si>
  <si>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</si>
  <si>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</si>
  <si>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</si>
  <si>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</si>
  <si>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</si>
  <si>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</si>
  <si>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</si>
  <si>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</si>
  <si>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</si>
  <si>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</si>
  <si>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</si>
  <si>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</si>
  <si>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</si>
  <si>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</si>
  <si>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</si>
  <si>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</si>
  <si>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</si>
  <si>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</si>
  <si>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</si>
  <si>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</si>
  <si>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</si>
  <si>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</si>
  <si>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</si>
  <si>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</si>
  <si>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</si>
  <si>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</si>
  <si>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</si>
  <si>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</si>
  <si>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</si>
  <si>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</si>
  <si>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</si>
  <si>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</si>
  <si>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</si>
  <si>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</si>
  <si>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</si>
  <si>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</si>
  <si>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</si>
  <si>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</si>
  <si>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</si>
  <si>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</si>
  <si>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</si>
  <si>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</si>
  <si>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</si>
  <si>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</si>
  <si>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</si>
  <si>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</si>
  <si>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</si>
  <si>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</si>
  <si>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</si>
  <si>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</si>
  <si>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</si>
  <si>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</si>
  <si>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</si>
  <si>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</si>
  <si>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</si>
  <si>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</si>
  <si>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</si>
  <si>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</si>
  <si>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</si>
  <si>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</si>
  <si>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</si>
  <si>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</si>
  <si>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</si>
  <si>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</si>
  <si>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</si>
  <si>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</si>
  <si>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</si>
  <si>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</si>
  <si>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</si>
  <si>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</si>
  <si>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</si>
  <si>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</si>
  <si>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</si>
  <si>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</si>
  <si>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</si>
  <si>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</si>
  <si>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</si>
  <si>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</si>
  <si>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</si>
  <si>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</si>
  <si>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</si>
  <si>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</si>
  <si>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</si>
  <si>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</si>
  <si>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</si>
  <si>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</si>
  <si>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</si>
  <si>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</si>
  <si>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</si>
  <si>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</si>
  <si>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</si>
  <si>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</si>
  <si>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</si>
  <si>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</si>
  <si>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</si>
  <si>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</si>
  <si>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</si>
  <si>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</si>
  <si>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</si>
  <si>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</si>
  <si>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</si>
  <si>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</si>
  <si>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</si>
  <si>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</si>
  <si>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</si>
  <si>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</si>
  <si>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</si>
  <si>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</si>
  <si>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</si>
  <si>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</si>
  <si>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</si>
  <si>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</si>
  <si>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</si>
  <si>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</si>
  <si>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</si>
  <si>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</si>
  <si>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</si>
  <si>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</si>
  <si>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</si>
  <si>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</si>
  <si>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</si>
  <si>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</si>
  <si>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</si>
  <si>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</si>
  <si>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</si>
  <si>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</si>
  <si>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</si>
  <si>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</si>
  <si>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</si>
  <si>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</si>
  <si>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</si>
  <si>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</si>
  <si>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</si>
  <si>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</si>
  <si>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</si>
  <si>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</si>
  <si>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</si>
  <si>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</si>
  <si>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</si>
  <si>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</si>
  <si>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</si>
  <si>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</si>
  <si>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</si>
  <si>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</si>
  <si>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</si>
  <si>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</si>
  <si>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</si>
  <si>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</si>
  <si>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</si>
  <si>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</si>
  <si>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</si>
  <si>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</si>
  <si>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</si>
  <si>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</si>
  <si>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</si>
  <si>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</si>
  <si>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</si>
  <si>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</si>
  <si>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</si>
  <si>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</si>
  <si>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</si>
  <si>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</si>
  <si>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</si>
  <si>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</si>
  <si>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</si>
  <si>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</si>
  <si>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</si>
  <si>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</si>
  <si>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</si>
  <si>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</si>
  <si>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</si>
  <si>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</si>
  <si>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</si>
  <si>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</si>
  <si>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</si>
  <si>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</si>
  <si>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</si>
  <si>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</si>
  <si>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</si>
  <si>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</si>
  <si>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</si>
  <si>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</si>
  <si>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</si>
  <si>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</si>
  <si>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</si>
  <si>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</si>
  <si>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</si>
  <si>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</si>
  <si>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</si>
  <si>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</si>
  <si>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</si>
  <si>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</si>
  <si>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</si>
  <si>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</si>
  <si>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</si>
  <si>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</si>
  <si>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</si>
  <si>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</si>
  <si>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</si>
  <si>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</si>
  <si>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</si>
  <si>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</si>
  <si>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</si>
  <si>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</si>
  <si>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</si>
  <si>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</si>
  <si>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</si>
  <si>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</si>
  <si>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</si>
  <si>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</si>
  <si>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</si>
  <si>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</si>
  <si>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</si>
  <si>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</si>
  <si>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</si>
  <si>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</si>
  <si>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</si>
  <si>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</si>
  <si>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</si>
  <si>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</si>
  <si>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</si>
  <si>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</si>
  <si>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</si>
  <si>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</si>
  <si>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</si>
  <si>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</si>
  <si>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</si>
  <si>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</si>
  <si>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</si>
  <si>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</si>
  <si>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</si>
  <si>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</si>
  <si>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</si>
  <si>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</si>
  <si>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</si>
  <si>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</si>
  <si>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</si>
  <si>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</si>
  <si>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</si>
  <si>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</si>
  <si>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</si>
  <si>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</si>
  <si>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</si>
  <si>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</si>
  <si>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</si>
  <si>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</si>
  <si>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</si>
  <si>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</si>
  <si>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</si>
  <si>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</si>
  <si>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</si>
  <si>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</si>
  <si>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</si>
  <si>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</si>
  <si>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</si>
  <si>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</si>
  <si>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</si>
  <si>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</si>
  <si>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</si>
  <si>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</si>
  <si>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</si>
  <si>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</si>
  <si>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</si>
  <si>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</si>
  <si>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</si>
  <si>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</si>
  <si>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</si>
  <si>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</si>
  <si>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</si>
  <si>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</si>
  <si>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</si>
  <si>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</si>
  <si>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</si>
  <si>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</si>
  <si>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</si>
  <si>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</si>
  <si>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</si>
  <si>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</si>
  <si>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</si>
  <si>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</si>
  <si>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</si>
  <si>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</si>
  <si>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</si>
  <si>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</si>
  <si>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</si>
  <si>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</si>
  <si>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</si>
  <si>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</si>
  <si>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</si>
  <si>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</si>
  <si>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</si>
  <si>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</si>
  <si>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</si>
  <si>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</si>
  <si>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</si>
  <si>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</si>
  <si>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</si>
  <si>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</si>
  <si>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</si>
  <si>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</si>
  <si>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</si>
  <si>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</si>
  <si>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</si>
  <si>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</si>
  <si>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</si>
  <si>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</si>
  <si>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</si>
  <si>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</si>
  <si>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</si>
  <si>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</si>
  <si>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</si>
  <si>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</si>
  <si>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</si>
  <si>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</si>
  <si>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</si>
  <si>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</si>
  <si>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</si>
  <si>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</si>
  <si>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</si>
  <si>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</si>
  <si>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</si>
  <si>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</si>
  <si>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</si>
  <si>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</si>
  <si>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</si>
  <si>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</si>
  <si>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</si>
  <si>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</si>
  <si>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</si>
  <si>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</si>
  <si>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</si>
  <si>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</si>
  <si>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</si>
  <si>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</si>
  <si>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</si>
  <si>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</si>
  <si>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</si>
  <si>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</si>
  <si>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</si>
  <si>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</si>
  <si>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</si>
  <si>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</si>
  <si>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</si>
  <si>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</si>
  <si>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</si>
  <si>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</si>
  <si>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</si>
  <si>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</si>
  <si>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</si>
  <si>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</si>
  <si>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</si>
  <si>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</si>
  <si>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</si>
  <si>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</si>
  <si>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</si>
  <si>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</si>
  <si>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</si>
  <si>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</si>
  <si>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</si>
  <si>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</si>
  <si>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</si>
  <si>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</si>
  <si>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</si>
  <si>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</si>
  <si>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</si>
  <si>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</si>
  <si>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</si>
  <si>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</si>
  <si>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</si>
  <si>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</si>
  <si>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</si>
  <si>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</si>
  <si>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</si>
  <si>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</si>
  <si>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</si>
  <si>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</si>
  <si>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</si>
  <si>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</si>
  <si>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</si>
  <si>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</si>
  <si>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</si>
  <si>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</si>
  <si>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</si>
  <si>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</si>
  <si>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</si>
  <si>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</si>
  <si>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</si>
  <si>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</si>
  <si>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</si>
  <si>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</si>
  <si>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</si>
  <si>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</si>
  <si>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</si>
  <si>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</si>
  <si>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</si>
  <si>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</si>
  <si>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</si>
  <si>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</si>
  <si>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</si>
  <si>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</si>
  <si>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</si>
  <si>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</si>
  <si>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</si>
  <si>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</si>
  <si>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</si>
  <si>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</si>
  <si>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</si>
  <si>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</si>
  <si>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</si>
  <si>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</si>
  <si>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</si>
  <si>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</si>
  <si>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</si>
  <si>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</si>
  <si>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</si>
  <si>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</si>
  <si>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</si>
  <si>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</si>
  <si>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</si>
  <si>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</si>
  <si>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</si>
  <si>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</si>
  <si>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</si>
  <si>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</si>
  <si>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</si>
  <si>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</si>
  <si>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</si>
  <si>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</si>
  <si>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</si>
  <si>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</si>
  <si>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</si>
  <si>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</si>
  <si>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</si>
  <si>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</si>
  <si>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</si>
  <si>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</si>
  <si>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</si>
  <si>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</si>
  <si>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</si>
  <si>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</si>
  <si>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</si>
  <si>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</si>
  <si>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</si>
  <si>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</si>
  <si>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</si>
  <si>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</si>
  <si>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</si>
  <si>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</si>
  <si>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</si>
  <si>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</si>
  <si>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</si>
  <si>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</si>
  <si>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</si>
  <si>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</si>
  <si>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</si>
  <si>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</si>
  <si>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</si>
  <si>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</si>
  <si>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</si>
  <si>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</si>
  <si>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</si>
  <si>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</si>
  <si>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</si>
  <si>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</si>
  <si>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</si>
  <si>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</si>
  <si>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</si>
  <si>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</si>
  <si>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</si>
  <si>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</si>
  <si>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</si>
  <si>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</si>
  <si>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</si>
  <si>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</si>
  <si>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</si>
  <si>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</si>
  <si>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</si>
  <si>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</si>
  <si>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</si>
  <si>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</si>
  <si>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</si>
  <si>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</si>
  <si>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</si>
  <si>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</si>
  <si>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</si>
  <si>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</si>
  <si>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</si>
  <si>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</si>
  <si>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</si>
  <si>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</si>
  <si>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</si>
  <si>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</si>
  <si>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</si>
  <si>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</si>
  <si>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</si>
  <si>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</si>
  <si>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</si>
  <si>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</si>
  <si>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</si>
  <si>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</si>
  <si>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</si>
  <si>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</si>
  <si>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</si>
  <si>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</si>
  <si>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</si>
  <si>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</si>
  <si>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</si>
  <si>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</si>
  <si>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</si>
  <si>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</si>
  <si>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</si>
  <si>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</si>
  <si>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</si>
  <si>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</si>
  <si>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</si>
  <si>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</si>
  <si>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</si>
  <si>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</si>
  <si>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</si>
  <si>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</si>
  <si>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</si>
  <si>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</si>
  <si>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</si>
  <si>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</si>
  <si>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</si>
  <si>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</si>
  <si>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</si>
  <si>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</si>
  <si>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</si>
  <si>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</si>
  <si>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</si>
  <si>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</si>
  <si>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</si>
  <si>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</si>
  <si>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</si>
  <si>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</si>
  <si>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</si>
  <si>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</si>
  <si>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</si>
  <si>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</si>
  <si>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</si>
  <si>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</si>
  <si>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</si>
  <si>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</si>
  <si>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</si>
  <si>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</si>
  <si>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</si>
  <si>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</si>
  <si>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</si>
  <si>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</si>
  <si>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</si>
  <si>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</si>
  <si>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</si>
  <si>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</si>
  <si>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</si>
  <si>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</si>
  <si>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</si>
  <si>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</si>
  <si>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</si>
  <si>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</si>
  <si>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</si>
  <si>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</si>
  <si>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</si>
  <si>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</si>
  <si>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</si>
  <si>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</si>
  <si>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</si>
  <si>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</si>
  <si>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</si>
  <si>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</si>
  <si>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</si>
  <si>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</si>
  <si>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</si>
  <si>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</si>
  <si>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</si>
  <si>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</si>
  <si>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</si>
  <si>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</si>
  <si>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</si>
  <si>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</si>
  <si>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</si>
  <si>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</si>
  <si>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</si>
  <si>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</si>
  <si>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</si>
  <si>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</si>
  <si>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</si>
  <si>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</si>
  <si>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</si>
  <si>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</si>
  <si>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</si>
  <si>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</si>
  <si>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</si>
  <si>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</si>
  <si>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</si>
  <si>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</si>
  <si>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</si>
  <si>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</si>
  <si>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</si>
  <si>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</si>
  <si>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</si>
  <si>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</si>
  <si>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</si>
  <si>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</si>
  <si>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</si>
  <si>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</si>
  <si>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</si>
  <si>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</si>
  <si>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</si>
  <si>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</si>
  <si>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</si>
  <si>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</si>
  <si>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</si>
  <si>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</si>
  <si>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</si>
  <si>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</si>
  <si>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</si>
  <si>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</si>
  <si>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</si>
  <si>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</si>
  <si>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</si>
  <si>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</si>
  <si>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</si>
  <si>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</si>
  <si>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</si>
  <si>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</si>
  <si>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</si>
  <si>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</si>
  <si>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</si>
  <si>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</si>
  <si>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</si>
  <si>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</si>
  <si>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</si>
  <si>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</si>
  <si>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</si>
  <si>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</si>
  <si>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</si>
  <si>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</si>
  <si>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</si>
  <si>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</si>
  <si>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</si>
  <si>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</si>
  <si>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</si>
  <si>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</si>
  <si>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</si>
  <si>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</si>
  <si>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</si>
  <si>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</si>
  <si>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</si>
  <si>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</si>
  <si>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</si>
  <si>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</si>
  <si>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</si>
  <si>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</si>
  <si>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</si>
  <si>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</si>
  <si>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</si>
  <si>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</si>
  <si>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</si>
  <si>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</si>
  <si>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</si>
  <si>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</si>
  <si>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</si>
  <si>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</si>
  <si>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</si>
  <si>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</si>
  <si>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</si>
  <si>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</si>
  <si>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</si>
  <si>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</si>
  <si>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</si>
  <si>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</si>
  <si>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</si>
  <si>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</si>
  <si>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</si>
  <si>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</si>
  <si>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</si>
  <si>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</si>
  <si>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</si>
  <si>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</si>
  <si>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</si>
  <si>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</si>
  <si>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</si>
  <si>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</si>
  <si>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</si>
  <si>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</si>
  <si>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</si>
  <si>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</si>
  <si>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</si>
  <si>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</si>
  <si>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</si>
  <si>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</si>
  <si>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</si>
  <si>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</si>
  <si>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</si>
  <si>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</si>
  <si>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</si>
  <si>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</si>
  <si>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</si>
  <si>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</si>
  <si>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</si>
  <si>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</si>
  <si>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</si>
  <si>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</si>
  <si>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</si>
  <si>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</si>
  <si>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</si>
  <si>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</si>
  <si>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</si>
  <si>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</si>
  <si>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</si>
  <si>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</si>
  <si>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</si>
  <si>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</si>
  <si>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</si>
  <si>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</si>
  <si>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</si>
  <si>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</si>
  <si>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</si>
  <si>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</si>
  <si>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</si>
  <si>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</si>
  <si>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</si>
  <si>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</si>
  <si>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</si>
  <si>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</si>
  <si>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</si>
  <si>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</si>
  <si>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</si>
  <si>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</si>
  <si>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</si>
  <si>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</si>
  <si>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</si>
  <si>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</si>
  <si>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</si>
  <si>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</si>
  <si>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</si>
  <si>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</si>
  <si>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</si>
  <si>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</si>
  <si>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</si>
  <si>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</si>
  <si>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</si>
  <si>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</si>
  <si>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</si>
  <si>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</si>
  <si>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</si>
  <si>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</si>
  <si>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</si>
  <si>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</si>
  <si>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</si>
  <si>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</si>
  <si>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</si>
  <si>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</si>
  <si>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</si>
  <si>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</si>
  <si>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</si>
  <si>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</si>
  <si>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</si>
  <si>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</si>
  <si>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</si>
  <si>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</si>
  <si>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</si>
  <si>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</si>
  <si>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</si>
  <si>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</si>
  <si>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</si>
  <si>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</si>
  <si>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</si>
  <si>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</si>
  <si>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</si>
  <si>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</si>
  <si>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</si>
  <si>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</si>
  <si>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</si>
  <si>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</si>
  <si>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</si>
  <si>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</si>
  <si>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</si>
  <si>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</si>
  <si>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</si>
  <si>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</si>
  <si>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</si>
  <si>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</si>
  <si>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</si>
  <si>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</si>
  <si>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</si>
  <si>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</si>
  <si>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</si>
  <si>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</si>
  <si>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</si>
  <si>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</si>
  <si>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</si>
  <si>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</si>
  <si>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</si>
  <si>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</si>
  <si>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</si>
  <si>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</si>
  <si>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</si>
  <si>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</si>
  <si>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</si>
  <si>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</si>
  <si>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</si>
  <si>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</si>
  <si>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</si>
  <si>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</si>
  <si>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</si>
  <si>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</si>
  <si>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</si>
  <si>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</si>
  <si>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</si>
  <si>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</si>
  <si>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</si>
  <si>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</si>
  <si>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</si>
  <si>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</si>
  <si>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</si>
  <si>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</si>
  <si>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</si>
  <si>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</si>
  <si>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</si>
  <si>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</si>
  <si>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</si>
  <si>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</si>
  <si>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</si>
  <si>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</si>
  <si>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</si>
  <si>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</si>
  <si>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</si>
  <si>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</si>
  <si>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</si>
  <si>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</si>
  <si>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</si>
  <si>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</si>
  <si>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</si>
  <si>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</si>
  <si>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</si>
  <si>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</si>
  <si>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</si>
  <si>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</si>
  <si>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</si>
  <si>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</si>
  <si>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</si>
  <si>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</si>
  <si>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</si>
  <si>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</si>
  <si>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</si>
  <si>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</si>
  <si>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</si>
  <si>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</si>
  <si>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</si>
  <si>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</si>
  <si>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</si>
  <si>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</si>
  <si>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</si>
  <si>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</si>
  <si>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</si>
  <si>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</si>
  <si>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</si>
  <si>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</si>
  <si>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</si>
  <si>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</si>
  <si>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</si>
  <si>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</si>
  <si>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</si>
  <si>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</si>
  <si>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</si>
  <si>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</si>
  <si>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</si>
  <si>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</si>
  <si>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</si>
  <si>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</si>
  <si>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</si>
  <si>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</si>
  <si>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</si>
  <si>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</si>
  <si>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</si>
  <si>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</si>
  <si>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</si>
  <si>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</si>
  <si>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</si>
  <si>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</si>
  <si>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</si>
  <si>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</si>
  <si>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</si>
  <si>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</si>
  <si>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</si>
  <si>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</si>
  <si>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</si>
  <si>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</si>
  <si>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</si>
  <si>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</si>
  <si>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</si>
  <si>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</si>
  <si>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</si>
  <si>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</si>
  <si>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</si>
  <si>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</si>
  <si>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</si>
  <si>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</si>
  <si>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</si>
  <si>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</si>
  <si>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</si>
  <si>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</si>
  <si>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</si>
  <si>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</si>
  <si>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</si>
  <si>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</si>
  <si>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</si>
  <si>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</si>
  <si>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</si>
  <si>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</si>
  <si>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</si>
  <si>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</si>
  <si>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</si>
  <si>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</si>
  <si>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</si>
  <si>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</si>
  <si>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</si>
  <si>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</si>
  <si>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</si>
  <si>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</si>
  <si>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</si>
  <si>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</si>
  <si>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</si>
  <si>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</si>
  <si>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</si>
  <si>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</si>
  <si>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</si>
  <si>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</si>
  <si>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</si>
  <si>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</si>
  <si>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</si>
  <si>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</si>
  <si>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</si>
  <si>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</si>
  <si>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</si>
  <si>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</si>
  <si>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</si>
  <si>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</si>
  <si>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</si>
  <si>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</si>
  <si>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</si>
  <si>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</si>
  <si>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</si>
  <si>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</si>
  <si>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</si>
  <si>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</si>
  <si>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</si>
  <si>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</si>
  <si>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</si>
  <si>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</si>
  <si>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</si>
  <si>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</si>
  <si>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</si>
  <si>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</si>
  <si>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</si>
  <si>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</si>
  <si>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</si>
  <si>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</si>
  <si>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</si>
  <si>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</si>
  <si>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</si>
  <si>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</si>
  <si>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</si>
  <si>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</si>
  <si>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</si>
  <si>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</si>
  <si>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</si>
  <si>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</si>
  <si>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</si>
  <si>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</si>
  <si>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</si>
  <si>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</si>
  <si>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</si>
  <si>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</si>
  <si>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</si>
  <si>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</si>
  <si>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</si>
  <si>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</si>
  <si>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</si>
  <si>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</si>
  <si>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</si>
  <si>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</si>
  <si>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</si>
  <si>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</si>
  <si>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</si>
  <si>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</si>
  <si>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</si>
  <si>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</si>
  <si>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</si>
  <si>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</si>
  <si>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</si>
  <si>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</si>
  <si>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</si>
  <si>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</si>
  <si>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</si>
  <si>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</si>
  <si>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</si>
  <si>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</si>
  <si>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</si>
  <si>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</si>
  <si>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</si>
  <si>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</si>
  <si>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</si>
  <si>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</si>
  <si>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</si>
  <si>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</si>
  <si>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</si>
  <si>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</si>
  <si>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</si>
  <si>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</si>
  <si>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</si>
  <si>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</si>
  <si>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</si>
  <si>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</si>
  <si>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</si>
  <si>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</si>
  <si>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</si>
  <si>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</si>
  <si>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</si>
  <si>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</si>
  <si>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</si>
  <si>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</si>
  <si>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</si>
  <si>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</si>
  <si>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</si>
  <si>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</si>
  <si>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</si>
  <si>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</si>
  <si>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</si>
  <si>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</si>
  <si>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</si>
  <si>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</si>
  <si>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</si>
  <si>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</si>
  <si>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</si>
  <si>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</si>
  <si>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</si>
  <si>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</si>
  <si>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</si>
  <si>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</si>
  <si>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</si>
  <si>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</si>
  <si>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</si>
  <si>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</si>
  <si>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</si>
  <si>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</si>
  <si>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</si>
  <si>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</si>
  <si>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</si>
  <si>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</si>
  <si>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</si>
  <si>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</si>
  <si>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</si>
  <si>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</si>
  <si>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</si>
  <si>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</si>
  <si>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</si>
  <si>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</si>
  <si>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</si>
  <si>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</si>
  <si>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</si>
  <si>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</si>
  <si>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</si>
  <si>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</si>
  <si>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</si>
  <si>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</si>
  <si>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</si>
  <si>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</si>
  <si>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</si>
  <si>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</si>
  <si>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</si>
  <si>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</si>
  <si>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</si>
  <si>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</si>
  <si>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</si>
  <si>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</si>
  <si>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</si>
  <si>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</si>
  <si>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</si>
  <si>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</si>
  <si>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</si>
  <si>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</si>
  <si>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</si>
  <si>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</si>
  <si>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</si>
  <si>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</si>
  <si>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</si>
  <si>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</si>
  <si>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</si>
  <si>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</si>
  <si>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</si>
  <si>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</si>
  <si>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</si>
  <si>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</si>
  <si>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</si>
  <si>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</si>
  <si>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</si>
  <si>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</si>
  <si>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</si>
  <si>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</si>
  <si>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</si>
  <si>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</si>
  <si>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</si>
  <si>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</si>
  <si>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</si>
  <si>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</si>
  <si>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</si>
  <si>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</si>
  <si>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</si>
  <si>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</si>
  <si>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</si>
  <si>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</si>
  <si>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</si>
  <si>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</si>
  <si>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</si>
  <si>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</si>
  <si>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</si>
  <si>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</si>
  <si>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</si>
  <si>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</si>
  <si>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</si>
  <si>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</si>
  <si>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</si>
  <si>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</si>
  <si>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</si>
  <si>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</si>
  <si>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</si>
  <si>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</si>
  <si>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</si>
  <si>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</si>
  <si>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</si>
  <si>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</si>
  <si>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</si>
  <si>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</si>
  <si>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</si>
  <si>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</si>
  <si>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</si>
  <si>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</si>
  <si>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</si>
  <si>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</si>
  <si>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</si>
  <si>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</si>
  <si>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</si>
  <si>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</si>
  <si>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</si>
  <si>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</si>
  <si>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</si>
  <si>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</si>
  <si>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</si>
  <si>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</si>
  <si>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</si>
  <si>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</si>
  <si>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</si>
  <si>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</si>
  <si>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</si>
  <si>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</si>
  <si>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</si>
  <si>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</si>
  <si>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</si>
  <si>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</si>
  <si>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</si>
  <si>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</si>
  <si>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</si>
  <si>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</si>
  <si>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</si>
  <si>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</si>
  <si>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</si>
  <si>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</si>
  <si>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</si>
  <si>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</si>
  <si>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</si>
  <si>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</si>
  <si>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</si>
  <si>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</si>
  <si>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</si>
  <si>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</si>
  <si>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</si>
  <si>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</si>
  <si>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</si>
  <si>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</si>
  <si>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</si>
  <si>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</si>
  <si>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</si>
  <si>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</si>
  <si>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</si>
  <si>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</si>
  <si>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</si>
  <si>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</si>
  <si>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</si>
  <si>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</si>
  <si>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</si>
  <si>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</si>
  <si>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</si>
  <si>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</si>
  <si>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</si>
  <si>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</si>
  <si>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</si>
  <si>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</si>
  <si>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</si>
  <si>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</si>
  <si>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</si>
  <si>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</si>
  <si>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</si>
  <si>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</si>
  <si>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</si>
  <si>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</si>
  <si>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</si>
  <si>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</si>
  <si>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</si>
  <si>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</si>
  <si>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</si>
  <si>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</si>
  <si>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</si>
  <si>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</si>
  <si>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</si>
  <si>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</si>
  <si>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</si>
  <si>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</si>
  <si>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</si>
  <si>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</si>
  <si>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</si>
  <si>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</si>
  <si>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</si>
  <si>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</si>
  <si>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</si>
  <si>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</si>
  <si>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</si>
  <si>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</si>
  <si>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</si>
  <si>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</si>
  <si>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</si>
  <si>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</si>
  <si>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</si>
  <si>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</si>
  <si>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</si>
  <si>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</si>
  <si>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</si>
  <si>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</si>
  <si>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</si>
  <si>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</si>
  <si>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</si>
  <si>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</si>
  <si>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</si>
  <si>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</si>
  <si>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</si>
  <si>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</si>
  <si>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</si>
  <si>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</si>
  <si>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</si>
  <si>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</si>
  <si>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</si>
  <si>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</si>
  <si>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</si>
  <si>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</si>
  <si>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</si>
  <si>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</si>
  <si>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</si>
  <si>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</si>
  <si>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</si>
  <si>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</si>
  <si>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</si>
  <si>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</si>
  <si>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</si>
  <si>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</si>
  <si>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</si>
  <si>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</si>
  <si>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</si>
  <si>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</si>
  <si>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</si>
  <si>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</si>
  <si>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</si>
  <si>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</si>
  <si>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</si>
  <si>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</si>
  <si>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</si>
  <si>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</si>
  <si>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</si>
  <si>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</si>
  <si>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</si>
  <si>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</si>
  <si>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</si>
  <si>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</si>
  <si>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</si>
  <si>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</si>
  <si>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</si>
  <si>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</si>
  <si>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</si>
  <si>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</si>
  <si>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</si>
  <si>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</si>
  <si>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</si>
  <si>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</si>
  <si>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</si>
  <si>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</si>
  <si>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</si>
  <si>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</si>
  <si>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</si>
  <si>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</si>
  <si>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</si>
  <si>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</si>
  <si>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</si>
  <si>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</si>
  <si>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</si>
  <si>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</si>
  <si>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</si>
  <si>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</si>
  <si>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</si>
  <si>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</si>
  <si>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</si>
  <si>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</si>
  <si>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</si>
  <si>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</si>
  <si>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</si>
  <si>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</si>
  <si>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</si>
  <si>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</si>
  <si>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</si>
  <si>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</si>
  <si>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</si>
  <si>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</si>
  <si>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</si>
  <si>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</si>
  <si>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</si>
  <si>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</si>
  <si>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</si>
  <si>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</si>
  <si>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</si>
  <si>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</si>
  <si>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</si>
  <si>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</si>
  <si>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</si>
  <si>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</si>
  <si>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</si>
  <si>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</si>
  <si>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</si>
  <si>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</si>
  <si>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</si>
  <si>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</si>
  <si>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</si>
  <si>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</si>
  <si>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</si>
  <si>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</si>
  <si>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</si>
  <si>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</si>
  <si>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</si>
  <si>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</si>
  <si>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</si>
  <si>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</si>
  <si>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</si>
  <si>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</si>
  <si>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</si>
  <si>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</si>
  <si>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</si>
  <si>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</si>
  <si>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</si>
  <si>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</si>
  <si>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</si>
  <si>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</si>
  <si>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</si>
  <si>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</si>
  <si>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</si>
  <si>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</si>
  <si>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</si>
  <si>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</si>
  <si>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</si>
  <si>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</si>
  <si>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</si>
  <si>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</si>
  <si>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</si>
  <si>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</si>
  <si>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</si>
  <si>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</si>
  <si>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</si>
  <si>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</si>
  <si>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</si>
  <si>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</si>
  <si>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</si>
  <si>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</si>
  <si>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</si>
  <si>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</si>
  <si>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</si>
  <si>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</si>
  <si>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</si>
  <si>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</si>
  <si>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</si>
  <si>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</si>
  <si>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</si>
  <si>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</si>
  <si>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</si>
  <si>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</si>
  <si>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</si>
  <si>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</si>
  <si>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</si>
  <si>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</si>
  <si>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</si>
  <si>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</si>
  <si>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</si>
  <si>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</si>
  <si>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</si>
  <si>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</si>
  <si>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</si>
  <si>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</si>
  <si>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</si>
  <si>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</si>
  <si>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</si>
  <si>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</si>
  <si>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</si>
  <si>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</si>
  <si>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</si>
  <si>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</si>
  <si>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</si>
  <si>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</si>
  <si>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</si>
  <si>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</si>
  <si>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</si>
  <si>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</si>
  <si>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</si>
  <si>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</si>
  <si>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</si>
  <si>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</si>
  <si>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</si>
  <si>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</si>
  <si>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</si>
  <si>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</si>
  <si>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</si>
  <si>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</si>
  <si>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</si>
  <si>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</si>
  <si>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</si>
  <si>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</si>
  <si>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</si>
  <si>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</si>
  <si>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</si>
  <si>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</si>
  <si>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</si>
  <si>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</si>
  <si>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</si>
  <si>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</si>
  <si>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</si>
  <si>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</si>
  <si>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</si>
  <si>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</si>
  <si>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</si>
  <si>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</si>
  <si>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</si>
  <si>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</si>
  <si>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</si>
  <si>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</si>
  <si>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</si>
  <si>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</si>
  <si>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</si>
  <si>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</si>
  <si>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</si>
  <si>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</si>
  <si>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</si>
  <si>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</si>
  <si>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</si>
  <si>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</si>
  <si>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</si>
  <si>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</si>
  <si>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</si>
  <si>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</si>
  <si>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</si>
  <si>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</si>
  <si>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</si>
  <si>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</si>
  <si>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</si>
  <si>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</si>
  <si>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</si>
  <si>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</si>
  <si>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</si>
  <si>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</si>
  <si>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</si>
  <si>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</si>
  <si>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</si>
  <si>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</si>
  <si>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</si>
  <si>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</si>
  <si>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</si>
  <si>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</si>
  <si>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</si>
  <si>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</si>
  <si>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</si>
  <si>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</si>
  <si>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</si>
  <si>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</si>
  <si>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</si>
  <si>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</si>
  <si>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</si>
  <si>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</si>
  <si>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</si>
  <si>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</si>
  <si>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</si>
  <si>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</si>
  <si>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</si>
  <si>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</si>
  <si>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</si>
  <si>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</si>
  <si>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</si>
  <si>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</si>
  <si>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</si>
  <si>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</si>
  <si>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</si>
  <si>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</si>
  <si>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</si>
  <si>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</si>
  <si>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</si>
  <si>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</si>
  <si>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</si>
  <si>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</si>
  <si>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</si>
  <si>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</si>
  <si>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</si>
  <si>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</si>
  <si>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</si>
  <si>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</si>
  <si>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</si>
  <si>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</si>
  <si>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</si>
  <si>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</si>
  <si>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</si>
  <si>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</si>
  <si>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</si>
  <si>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</si>
  <si>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</si>
  <si>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</si>
  <si>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</si>
  <si>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</si>
  <si>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</si>
  <si>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</si>
  <si>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</si>
  <si>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</si>
  <si>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</si>
  <si>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</si>
  <si>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</si>
  <si>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</si>
  <si>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</si>
  <si>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</si>
  <si>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</si>
  <si>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</si>
  <si>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</si>
  <si>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</si>
  <si>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</si>
  <si>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</si>
  <si>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</si>
  <si>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</si>
  <si>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</si>
  <si>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</si>
  <si>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</si>
  <si>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</si>
  <si>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</si>
  <si>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</si>
  <si>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</si>
  <si>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</si>
  <si>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</si>
  <si>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</si>
  <si>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</si>
  <si>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</si>
  <si>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</si>
  <si>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</si>
  <si>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</si>
  <si>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</si>
  <si>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</si>
  <si>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</si>
  <si>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</si>
  <si>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</si>
  <si>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</si>
  <si>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</si>
  <si>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</si>
  <si>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</si>
  <si>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</si>
  <si>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</si>
  <si>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</si>
  <si>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</si>
  <si>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</si>
  <si>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</si>
  <si>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</si>
  <si>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</si>
  <si>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</si>
  <si>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</si>
  <si>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</si>
  <si>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</si>
  <si>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</si>
  <si>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</si>
  <si>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</si>
  <si>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</si>
  <si>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</si>
  <si>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</si>
  <si>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</si>
  <si>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</si>
  <si>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</si>
  <si>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</si>
  <si>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</si>
  <si>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</si>
  <si>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</si>
  <si>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</si>
  <si>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</si>
  <si>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</si>
  <si>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</si>
  <si>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</si>
  <si>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</si>
  <si>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</si>
  <si>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</si>
  <si>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</si>
  <si>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</si>
  <si>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</si>
  <si>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</si>
  <si>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</si>
  <si>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</si>
  <si>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</si>
  <si>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</si>
  <si>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</si>
  <si>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</si>
  <si>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</si>
  <si>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</si>
  <si>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</si>
  <si>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</si>
  <si>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</si>
  <si>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</si>
  <si>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</si>
  <si>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</si>
  <si>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</si>
  <si>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</si>
  <si>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</si>
  <si>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</si>
  <si>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</si>
  <si>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</si>
  <si>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</si>
  <si>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</si>
  <si>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</si>
  <si>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</si>
  <si>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</si>
  <si>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</si>
  <si>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</si>
  <si>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</si>
  <si>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</si>
  <si>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</si>
  <si>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</si>
  <si>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</si>
  <si>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</si>
  <si>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</si>
  <si>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</si>
  <si>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</si>
  <si>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</si>
  <si>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</si>
  <si>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</si>
  <si>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</si>
  <si>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</si>
  <si>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</si>
  <si>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</si>
  <si>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</si>
  <si>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</si>
  <si>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</si>
  <si>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</si>
  <si>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</si>
  <si>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</si>
  <si>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</si>
  <si>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</si>
  <si>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</si>
  <si>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</si>
  <si>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</si>
  <si>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</si>
  <si>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</si>
  <si>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</si>
  <si>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</si>
  <si>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</si>
  <si>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</si>
  <si>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</si>
  <si>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</si>
  <si>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</si>
  <si>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</si>
  <si>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</si>
  <si>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</si>
  <si>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</si>
  <si>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</si>
  <si>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</si>
  <si>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</si>
  <si>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</si>
  <si>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</si>
  <si>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</si>
  <si>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</si>
  <si>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</si>
  <si>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</si>
  <si>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</si>
  <si>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</si>
  <si>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</si>
  <si>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</si>
  <si>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</si>
  <si>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</si>
  <si>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</si>
  <si>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</si>
  <si>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</si>
  <si>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</si>
  <si>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</si>
  <si>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</si>
  <si>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</si>
  <si>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</si>
  <si>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</si>
  <si>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</si>
  <si>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</si>
  <si>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</si>
  <si>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</si>
  <si>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</si>
  <si>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</si>
  <si>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</si>
  <si>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</si>
  <si>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</si>
  <si>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</si>
  <si>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</si>
  <si>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</si>
  <si>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</si>
  <si>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</si>
  <si>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</si>
  <si>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</si>
  <si>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</si>
  <si>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</si>
  <si>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</si>
  <si>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</si>
  <si>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</si>
  <si>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</si>
  <si>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</si>
  <si>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</si>
  <si>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</si>
  <si>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</si>
  <si>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</si>
  <si>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</si>
  <si>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</si>
  <si>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</si>
  <si>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</si>
  <si>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</si>
  <si>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</si>
  <si>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</si>
  <si>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</si>
  <si>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</si>
  <si>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</si>
  <si>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</si>
  <si>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</si>
  <si>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</si>
  <si>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</si>
  <si>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</si>
  <si>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</si>
  <si>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</si>
  <si>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</si>
  <si>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</si>
  <si>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</si>
  <si>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</si>
  <si>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</si>
  <si>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</si>
  <si>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</si>
  <si>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</si>
  <si>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</si>
  <si>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</si>
  <si>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</si>
  <si>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</si>
  <si>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</si>
  <si>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</si>
  <si>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</si>
  <si>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</si>
  <si>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</si>
  <si>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</si>
  <si>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</si>
  <si>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</si>
  <si>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</si>
  <si>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</si>
  <si>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</si>
  <si>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</si>
  <si>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</si>
  <si>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</si>
  <si>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</si>
  <si>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</si>
  <si>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</si>
  <si>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</si>
  <si>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</si>
  <si>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</si>
  <si>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</si>
  <si>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</si>
  <si>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</si>
  <si>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</si>
  <si>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</si>
  <si>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</si>
  <si>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</si>
  <si>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</si>
  <si>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</si>
  <si>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</si>
  <si>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</si>
  <si>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</si>
  <si>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</si>
  <si>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</si>
  <si>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</si>
  <si>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</si>
  <si>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</si>
  <si>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</si>
  <si>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</si>
  <si>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</si>
  <si>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</si>
  <si>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</si>
  <si>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</si>
  <si>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</si>
  <si>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</si>
  <si>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</si>
  <si>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</si>
  <si>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</si>
  <si>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</si>
  <si>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</si>
  <si>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</si>
  <si>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</si>
  <si>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</si>
  <si>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</si>
  <si>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</si>
  <si>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</si>
  <si>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</si>
  <si>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</si>
  <si>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</si>
  <si>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</si>
  <si>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</si>
  <si>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</si>
  <si>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</si>
  <si>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</si>
  <si>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</si>
  <si>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</si>
  <si>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</si>
  <si>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</si>
  <si>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</si>
  <si>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</si>
  <si>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</si>
  <si>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</si>
  <si>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</si>
  <si>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</si>
  <si>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</si>
  <si>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</si>
  <si>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</si>
  <si>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</si>
  <si>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</si>
  <si>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</si>
  <si>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</si>
  <si>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</si>
  <si>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</si>
  <si>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</si>
  <si>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</si>
  <si>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</si>
  <si>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</si>
  <si>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</si>
  <si>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</si>
  <si>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</si>
  <si>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</si>
  <si>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</si>
  <si>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</si>
  <si>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</si>
  <si>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</si>
  <si>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</si>
  <si>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</si>
  <si>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</si>
  <si>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</si>
  <si>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</si>
  <si>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</si>
  <si>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</si>
  <si>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</si>
  <si>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</si>
  <si>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</si>
  <si>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</si>
  <si>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</si>
  <si>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</si>
  <si>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</si>
  <si>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</si>
  <si>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</si>
  <si>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</si>
  <si>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</si>
  <si>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</si>
  <si>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</si>
  <si>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</si>
  <si>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</si>
  <si>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</si>
  <si>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</si>
  <si>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</si>
  <si>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</si>
  <si>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</si>
  <si>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</si>
  <si>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</si>
  <si>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</si>
  <si>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</si>
  <si>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</si>
  <si>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</si>
  <si>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</si>
  <si>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</si>
  <si>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</si>
  <si>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</si>
  <si>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</si>
  <si>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</si>
  <si>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</si>
  <si>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</si>
  <si>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</si>
  <si>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</si>
  <si>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</si>
  <si>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</si>
  <si>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</si>
  <si>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</si>
  <si>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</si>
  <si>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</si>
  <si>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</si>
  <si>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</si>
  <si>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</si>
  <si>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</si>
  <si>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</si>
  <si>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</si>
  <si>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</si>
  <si>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</si>
  <si>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</si>
  <si>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</si>
  <si>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</si>
  <si>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</si>
  <si>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</si>
  <si>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</si>
  <si>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</si>
  <si>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</si>
  <si>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</si>
  <si>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</si>
  <si>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</si>
  <si>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</si>
  <si>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</si>
  <si>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</si>
  <si>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</si>
  <si>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</si>
  <si>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</si>
  <si>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</si>
  <si>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</si>
  <si>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</si>
  <si>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</si>
  <si>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</si>
  <si>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</si>
  <si>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</si>
  <si>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</si>
  <si>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</si>
  <si>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</si>
  <si>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</si>
  <si>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</si>
  <si>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</si>
  <si>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</si>
  <si>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</si>
  <si>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</si>
  <si>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</si>
  <si>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</si>
  <si>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</si>
  <si>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</si>
  <si>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</si>
  <si>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</si>
  <si>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</si>
  <si>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</si>
  <si>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</si>
  <si>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</si>
  <si>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</si>
  <si>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</si>
  <si>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</si>
  <si>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</si>
  <si>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</si>
  <si>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</si>
  <si>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</si>
  <si>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</si>
  <si>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</si>
  <si>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</si>
  <si>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</si>
  <si>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</si>
  <si>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</si>
  <si>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</si>
  <si>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</si>
  <si>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</si>
  <si>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</si>
  <si>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</si>
  <si>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</si>
  <si>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</si>
  <si>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</si>
  <si>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</si>
  <si>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</si>
  <si>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</si>
  <si>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</si>
  <si>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</si>
  <si>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</si>
  <si>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</si>
  <si>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</si>
  <si>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</si>
  <si>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</si>
  <si>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</si>
  <si>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</si>
  <si>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</si>
  <si>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</si>
  <si>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</si>
  <si>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</si>
  <si>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</si>
  <si>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</si>
  <si>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</si>
  <si>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</si>
  <si>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</si>
  <si>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</si>
  <si>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</si>
  <si>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</si>
  <si>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</si>
  <si>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</si>
  <si>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</si>
  <si>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</si>
  <si>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</si>
  <si>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</si>
  <si>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</si>
  <si>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</si>
  <si>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</si>
  <si>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</si>
  <si>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</si>
  <si>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</si>
  <si>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</si>
  <si>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</si>
  <si>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</si>
  <si>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</si>
  <si>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</si>
  <si>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</si>
  <si>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</si>
  <si>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</si>
  <si>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</si>
  <si>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</si>
  <si>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</si>
  <si>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</si>
  <si>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</si>
  <si>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</si>
  <si>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</si>
  <si>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</si>
  <si>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</si>
  <si>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</si>
  <si>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</si>
  <si>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</si>
  <si>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</si>
  <si>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</si>
  <si>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</si>
  <si>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</si>
  <si>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</si>
  <si>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</si>
  <si>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</si>
  <si>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</si>
  <si>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</si>
  <si>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</si>
  <si>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</si>
  <si>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</si>
  <si>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</si>
  <si>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</si>
  <si>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</si>
  <si>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</si>
  <si>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</si>
  <si>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</si>
  <si>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</si>
  <si>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</si>
  <si>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</si>
  <si>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</si>
  <si>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</si>
  <si>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</si>
  <si>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</si>
  <si>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</si>
  <si>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</si>
  <si>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</si>
  <si>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</si>
  <si>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</si>
  <si>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</si>
  <si>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</si>
  <si>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</si>
  <si>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</si>
  <si>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</si>
  <si>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</si>
  <si>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</si>
  <si>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</si>
  <si>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</si>
  <si>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</si>
  <si>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</si>
  <si>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</si>
  <si>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</si>
  <si>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</si>
  <si>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</si>
  <si>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</si>
  <si>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</si>
  <si>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</si>
  <si>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</si>
  <si>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</si>
  <si>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</si>
  <si>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</si>
  <si>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</si>
  <si>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</si>
  <si>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</si>
  <si>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</si>
  <si>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</si>
  <si>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</si>
  <si>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</si>
  <si>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</si>
  <si>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</si>
  <si>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</si>
  <si>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</si>
  <si>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</si>
  <si>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</si>
  <si>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</si>
  <si>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</si>
  <si>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</si>
  <si>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</si>
  <si>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</si>
  <si>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</si>
  <si>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</si>
  <si>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</si>
  <si>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</si>
  <si>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</si>
  <si>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</si>
  <si>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</si>
  <si>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</si>
  <si>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</si>
  <si>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</si>
  <si>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</si>
  <si>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</si>
  <si>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</si>
  <si>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</si>
  <si>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</si>
  <si>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</si>
  <si>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</si>
  <si>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</si>
  <si>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</si>
  <si>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</si>
  <si>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</si>
  <si>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</si>
  <si>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</si>
  <si>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</si>
  <si>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</si>
  <si>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</si>
  <si>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</si>
  <si>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</si>
  <si>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</si>
  <si>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</si>
  <si>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</si>
  <si>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</si>
  <si>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</si>
  <si>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</si>
  <si>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</si>
  <si>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</si>
  <si>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</si>
  <si>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</si>
  <si>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</si>
  <si>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</si>
  <si>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</si>
  <si>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</si>
  <si>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</si>
  <si>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</si>
  <si>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</si>
  <si>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</si>
  <si>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</si>
  <si>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</si>
  <si>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</si>
  <si>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</si>
  <si>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</si>
  <si>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</si>
  <si>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</si>
  <si>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</si>
  <si>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</si>
  <si>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</si>
  <si>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</si>
  <si>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</si>
  <si>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</si>
  <si>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</si>
  <si>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</si>
  <si>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</si>
  <si>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</si>
  <si>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</si>
  <si>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</si>
  <si>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</si>
  <si>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</si>
  <si>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</si>
  <si>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</si>
  <si>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</si>
  <si>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</si>
  <si>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</si>
  <si>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</si>
  <si>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</si>
  <si>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</si>
  <si>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</si>
  <si>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</si>
  <si>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</si>
  <si>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</si>
  <si>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</si>
  <si>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</si>
  <si>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</si>
  <si>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</si>
  <si>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</si>
  <si>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</si>
  <si>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</si>
  <si>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</si>
  <si>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</si>
  <si>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</si>
  <si>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</si>
  <si>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</si>
  <si>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</si>
  <si>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</si>
  <si>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</si>
  <si>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</si>
  <si>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</si>
  <si>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</si>
  <si>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</si>
  <si>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</si>
  <si>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</si>
  <si>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</si>
  <si>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</si>
  <si>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</si>
  <si>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</si>
  <si>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</si>
  <si>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</si>
  <si>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</si>
  <si>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</si>
  <si>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</si>
  <si>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</si>
  <si>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</si>
  <si>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</si>
  <si>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</si>
  <si>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</si>
  <si>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</si>
  <si>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</si>
  <si>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</si>
  <si>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</si>
  <si>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</si>
  <si>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</si>
  <si>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</si>
  <si>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</si>
  <si>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</si>
  <si>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</si>
  <si>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</si>
  <si>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</si>
  <si>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</si>
  <si>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</si>
  <si>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</si>
  <si>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</si>
  <si>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</si>
  <si>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</si>
  <si>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</si>
  <si>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</si>
  <si>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</si>
  <si>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</si>
  <si>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</si>
  <si>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</si>
  <si>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</si>
  <si>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</si>
  <si>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</si>
  <si>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</si>
  <si>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</si>
  <si>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</si>
  <si>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</si>
  <si>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</si>
  <si>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</si>
  <si>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</si>
  <si>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</si>
  <si>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</si>
  <si>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</si>
  <si>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</si>
  <si>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</si>
  <si>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</si>
  <si>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</si>
  <si>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</si>
  <si>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</si>
  <si>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</si>
  <si>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</si>
  <si>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</si>
  <si>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</si>
  <si>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</si>
  <si>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</si>
  <si>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</si>
  <si>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</si>
  <si>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</si>
  <si>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</si>
  <si>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</si>
  <si>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</si>
  <si>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</si>
  <si>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</si>
  <si>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</si>
  <si>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</si>
  <si>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</si>
  <si>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</si>
  <si>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</si>
  <si>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</si>
  <si>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</si>
  <si>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</si>
  <si>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</si>
  <si>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</si>
  <si>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</si>
  <si>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</si>
  <si>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</si>
  <si>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</si>
  <si>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</si>
  <si>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</si>
  <si>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</si>
  <si>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</si>
  <si>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</si>
  <si>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</si>
  <si>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</si>
  <si>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</si>
  <si>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</si>
  <si>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</si>
  <si>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</si>
  <si>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</si>
  <si>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</si>
  <si>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</si>
  <si>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</si>
  <si>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</si>
  <si>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</si>
  <si>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</si>
  <si>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</si>
  <si>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</si>
  <si>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</si>
  <si>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</si>
  <si>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</si>
  <si>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</si>
  <si>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</si>
  <si>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</si>
  <si>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</si>
  <si>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</si>
  <si>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</si>
  <si>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</si>
  <si>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</si>
  <si>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</si>
  <si>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</si>
  <si>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</si>
  <si>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</si>
  <si>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</si>
  <si>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</si>
  <si>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</si>
  <si>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</si>
  <si>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</si>
  <si>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</si>
  <si>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</si>
  <si>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</si>
  <si>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</si>
  <si>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</si>
  <si>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</si>
  <si>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</si>
  <si>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</si>
  <si>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</si>
  <si>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</si>
  <si>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</si>
  <si>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</si>
  <si>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</si>
  <si>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</si>
  <si>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</si>
  <si>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</si>
  <si>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</si>
  <si>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</si>
  <si>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</si>
  <si>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</si>
  <si>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</si>
  <si>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</si>
  <si>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</si>
  <si>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</si>
  <si>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</si>
  <si>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</si>
  <si>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</si>
  <si>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</si>
  <si>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</si>
  <si>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</si>
  <si>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</si>
  <si>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</si>
  <si>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</si>
  <si>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</si>
  <si>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</si>
  <si>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</si>
  <si>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</si>
  <si>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</si>
  <si>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</si>
  <si>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</si>
  <si>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</si>
  <si>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</si>
  <si>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</si>
  <si>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</si>
  <si>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</si>
  <si>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</si>
  <si>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</si>
  <si>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</si>
  <si>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</si>
  <si>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</si>
  <si>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</si>
  <si>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</si>
  <si>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</si>
  <si>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</si>
  <si>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</si>
  <si>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</si>
  <si>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</si>
  <si>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</si>
  <si>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</si>
  <si>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</si>
  <si>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</si>
  <si>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</si>
  <si>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</si>
  <si>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</si>
  <si>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</si>
  <si>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</si>
  <si>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</si>
  <si>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</si>
  <si>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</si>
  <si>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</si>
  <si>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</si>
  <si>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</si>
  <si>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</si>
  <si>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</si>
  <si>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</si>
  <si>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</si>
  <si>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</si>
  <si>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</si>
  <si>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</si>
  <si>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</si>
  <si>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</si>
  <si>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</si>
  <si>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</si>
  <si>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</si>
  <si>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</si>
  <si>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</si>
  <si>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</si>
  <si>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</si>
  <si>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</si>
  <si>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</si>
  <si>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</si>
  <si>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</si>
  <si>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</si>
  <si>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</si>
  <si>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</si>
  <si>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</si>
  <si>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</si>
  <si>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</si>
  <si>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</si>
  <si>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</si>
  <si>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</si>
  <si>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</si>
  <si>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</si>
  <si>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</si>
  <si>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</si>
  <si>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</si>
  <si>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</si>
  <si>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</si>
  <si>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</si>
  <si>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</si>
  <si>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</si>
  <si>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</si>
  <si>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</si>
  <si>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</si>
  <si>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</si>
  <si>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</si>
  <si>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</si>
  <si>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</si>
  <si>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</si>
  <si>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</si>
  <si>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</si>
  <si>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</si>
  <si>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</si>
  <si>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</si>
  <si>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</si>
  <si>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</si>
  <si>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</si>
  <si>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</si>
  <si>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</si>
  <si>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</si>
  <si>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</si>
  <si>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</si>
  <si>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</si>
  <si>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</si>
  <si>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</si>
  <si>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</si>
  <si>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</si>
  <si>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</si>
  <si>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</si>
  <si>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</si>
  <si>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</si>
  <si>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</si>
  <si>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</si>
  <si>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</si>
  <si>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</si>
  <si>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</si>
  <si>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</si>
  <si>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</si>
  <si>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</si>
  <si>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</si>
  <si>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</si>
  <si>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</si>
  <si>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</si>
  <si>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</si>
  <si>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</si>
  <si>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</si>
  <si>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</si>
  <si>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</si>
  <si>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</si>
  <si>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</si>
  <si>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</si>
  <si>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</si>
  <si>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</si>
  <si>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</si>
  <si>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</si>
  <si>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</si>
  <si>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</si>
  <si>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</si>
  <si>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</si>
  <si>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</si>
  <si>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</si>
  <si>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</si>
  <si>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</si>
  <si>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</si>
  <si>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</si>
  <si>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</si>
  <si>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</si>
  <si>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</si>
  <si>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</si>
  <si>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</si>
  <si>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</si>
  <si>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</si>
  <si>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</si>
  <si>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</si>
  <si>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</si>
  <si>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</si>
  <si>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</si>
  <si>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</si>
  <si>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</si>
  <si>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</si>
  <si>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</si>
  <si>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</si>
  <si>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</si>
  <si>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</si>
  <si>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</si>
  <si>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</si>
  <si>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</si>
  <si>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</si>
  <si>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</si>
  <si>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</si>
  <si>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</si>
  <si>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</si>
  <si>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</si>
  <si>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</si>
  <si>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</si>
  <si>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</si>
  <si>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</si>
  <si>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</si>
  <si>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</si>
  <si>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</si>
  <si>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</si>
  <si>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</si>
  <si>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</si>
  <si>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</si>
  <si>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</si>
  <si>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</si>
  <si>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</si>
  <si>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</si>
  <si>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</si>
  <si>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</si>
  <si>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</si>
  <si>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</si>
  <si>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</si>
  <si>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</si>
  <si>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</si>
  <si>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</si>
  <si>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</si>
  <si>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</si>
  <si>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</si>
  <si>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</si>
  <si>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</si>
  <si>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</si>
  <si>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</si>
  <si>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</si>
  <si>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</si>
  <si>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</si>
  <si>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</si>
  <si>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</si>
  <si>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</si>
  <si>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</si>
  <si>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</si>
  <si>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</si>
  <si>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</si>
  <si>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</si>
  <si>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</si>
  <si>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</si>
  <si>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</si>
  <si>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</si>
  <si>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</si>
  <si>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</si>
  <si>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</si>
  <si>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</si>
  <si>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</si>
  <si>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</si>
  <si>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</si>
  <si>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</si>
  <si>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</si>
  <si>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</si>
  <si>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</si>
  <si>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</si>
  <si>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</si>
  <si>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</si>
  <si>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</si>
  <si>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</si>
  <si>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</si>
  <si>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</si>
  <si>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</si>
  <si>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</si>
  <si>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</si>
  <si>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</si>
  <si>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</si>
  <si>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</si>
  <si>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</si>
  <si>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</si>
  <si>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</si>
  <si>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</si>
  <si>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</si>
  <si>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</si>
  <si>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</si>
  <si>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</si>
  <si>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</si>
  <si>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</si>
  <si>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</si>
  <si>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</si>
  <si>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</si>
  <si>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</si>
  <si>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</si>
  <si>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</si>
  <si>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</si>
  <si>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</si>
  <si>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</si>
  <si>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</si>
  <si>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</si>
  <si>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</si>
  <si>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</si>
  <si>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</si>
  <si>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</si>
  <si>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</si>
  <si>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</si>
  <si>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</si>
  <si>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</si>
  <si>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</si>
  <si>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</si>
  <si>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</si>
  <si>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</si>
  <si>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</si>
  <si>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</si>
  <si>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</si>
  <si>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</si>
  <si>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</si>
  <si>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</si>
  <si>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</si>
  <si>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</si>
  <si>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</si>
  <si>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</si>
  <si>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</si>
  <si>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</si>
  <si>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</si>
  <si>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</si>
  <si>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</si>
  <si>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</si>
  <si>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</si>
  <si>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</si>
  <si>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</si>
  <si>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</si>
  <si>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</si>
  <si>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</si>
  <si>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</si>
  <si>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</si>
  <si>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</si>
  <si>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</si>
  <si>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</si>
  <si>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</si>
  <si>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</si>
  <si>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</si>
  <si>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</si>
  <si>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</si>
  <si>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</si>
  <si>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</si>
  <si>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</si>
  <si>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</si>
  <si>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</si>
  <si>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</si>
  <si>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</si>
  <si>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</si>
  <si>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</si>
  <si>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</si>
  <si>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</si>
  <si>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</si>
  <si>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</si>
  <si>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</si>
  <si>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</si>
  <si>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</si>
  <si>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</si>
  <si>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</si>
  <si>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</si>
  <si>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</si>
  <si>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</si>
  <si>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</si>
  <si>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</si>
  <si>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</si>
  <si>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</si>
  <si>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</si>
  <si>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</si>
  <si>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</si>
  <si>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</si>
  <si>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</si>
  <si>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</si>
  <si>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</si>
  <si>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</si>
  <si>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</si>
  <si>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</si>
  <si>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</si>
  <si>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</si>
  <si>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</si>
  <si>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</si>
  <si>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</si>
  <si>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</si>
  <si>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</si>
  <si>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</si>
  <si>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</si>
  <si>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</si>
  <si>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</si>
  <si>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</si>
  <si>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</si>
  <si>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</si>
  <si>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</si>
  <si>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</si>
  <si>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</si>
  <si>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</si>
  <si>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</si>
  <si>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</si>
  <si>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</si>
  <si>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</si>
  <si>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</si>
  <si>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</si>
  <si>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</si>
  <si>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</si>
  <si>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</si>
  <si>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</si>
  <si>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</si>
  <si>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</si>
  <si>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</si>
  <si>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</si>
  <si>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</si>
  <si>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</si>
  <si>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</si>
  <si>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</si>
  <si>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</si>
  <si>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</si>
  <si>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</si>
  <si>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</si>
  <si>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</si>
  <si>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</si>
  <si>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</si>
  <si>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</si>
  <si>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</si>
  <si>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</si>
  <si>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</si>
  <si>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</si>
  <si>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</si>
  <si>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</si>
  <si>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</si>
  <si>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</si>
  <si>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</si>
  <si>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</si>
  <si>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</si>
  <si>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</si>
  <si>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</si>
  <si>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</si>
  <si>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</si>
  <si>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</si>
  <si>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</si>
  <si>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</si>
  <si>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</si>
  <si>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</si>
  <si>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</si>
  <si>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</si>
  <si>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</si>
  <si>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</si>
  <si>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</si>
  <si>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</si>
  <si>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</si>
  <si>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</si>
  <si>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</si>
  <si>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</si>
  <si>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</si>
  <si>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</si>
  <si>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</si>
  <si>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</si>
  <si>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</si>
  <si>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</si>
  <si>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</si>
  <si>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</si>
  <si>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</si>
  <si>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</si>
  <si>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</si>
  <si>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</si>
  <si>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</si>
  <si>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</si>
  <si>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</si>
  <si>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</si>
  <si>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</si>
  <si>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</si>
  <si>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</si>
  <si>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</si>
  <si>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</si>
  <si>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</si>
  <si>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</si>
  <si>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</si>
  <si>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</si>
  <si>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</si>
  <si>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</si>
  <si>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</si>
  <si>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</si>
  <si>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</si>
  <si>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</si>
  <si>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</si>
  <si>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</si>
  <si>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</si>
  <si>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</si>
  <si>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</si>
  <si>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</si>
  <si>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</si>
  <si>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</si>
  <si>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</si>
  <si>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</si>
  <si>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</si>
  <si>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</si>
  <si>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</si>
  <si>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</si>
  <si>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</si>
  <si>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</si>
  <si>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</si>
  <si>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</si>
  <si>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</si>
  <si>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</si>
  <si>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</si>
  <si>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</si>
  <si>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</si>
  <si>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</si>
  <si>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</si>
  <si>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</si>
  <si>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</si>
  <si>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</si>
  <si>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</si>
  <si>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</si>
  <si>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</si>
  <si>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</si>
  <si>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</si>
  <si>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</si>
  <si>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</si>
  <si>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</si>
  <si>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</si>
  <si>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</si>
  <si>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</si>
  <si>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</si>
  <si>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</si>
  <si>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</si>
  <si>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</si>
  <si>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</si>
  <si>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</si>
  <si>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</si>
  <si>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</si>
  <si>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</si>
  <si>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</si>
  <si>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</si>
  <si>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</si>
  <si>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</si>
  <si>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</si>
  <si>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</si>
  <si>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</si>
  <si>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</si>
  <si>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</si>
  <si>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</si>
  <si>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</si>
  <si>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</si>
  <si>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</si>
  <si>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</si>
  <si>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</si>
  <si>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</si>
  <si>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</si>
  <si>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</si>
  <si>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</si>
  <si>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</si>
  <si>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</si>
  <si>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</si>
  <si>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</si>
  <si>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</si>
  <si>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</si>
  <si>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</si>
  <si>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</si>
  <si>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</si>
  <si>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</si>
  <si>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</si>
  <si>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</si>
  <si>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</si>
  <si>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</si>
  <si>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</si>
  <si>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</si>
  <si>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</si>
  <si>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</si>
  <si>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</si>
  <si>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</si>
  <si>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</si>
  <si>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</si>
  <si>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</si>
  <si>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</si>
  <si>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</si>
  <si>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</si>
  <si>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</si>
  <si>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</si>
  <si>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</si>
  <si>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</si>
  <si>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</si>
  <si>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</si>
  <si>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</si>
  <si>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</si>
  <si>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</si>
  <si>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</si>
  <si>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</si>
  <si>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</si>
  <si>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</si>
  <si>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</si>
  <si>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</si>
  <si>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</si>
  <si>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</si>
  <si>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</si>
  <si>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</si>
  <si>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</si>
  <si>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</si>
  <si>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</si>
  <si>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</si>
  <si>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</si>
  <si>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</si>
  <si>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</si>
  <si>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</si>
  <si>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</si>
  <si>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</si>
  <si>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</si>
  <si>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</si>
  <si>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</si>
  <si>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</si>
  <si>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</si>
  <si>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</si>
  <si>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</si>
  <si>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</si>
  <si>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</si>
  <si>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</si>
  <si>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</si>
  <si>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</si>
  <si>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</si>
  <si>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</si>
  <si>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</si>
  <si>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</si>
  <si>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</si>
  <si>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</si>
  <si>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</si>
  <si>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</si>
  <si>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</si>
  <si>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</si>
  <si>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</si>
  <si>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</si>
  <si>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</si>
  <si>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</si>
  <si>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</si>
  <si>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</si>
  <si>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</si>
  <si>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</si>
  <si>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</si>
  <si>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</si>
  <si>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</si>
  <si>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</si>
  <si>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</si>
  <si>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</si>
  <si>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</si>
  <si>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</si>
  <si>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</si>
  <si>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</si>
  <si>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</si>
  <si>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</si>
  <si>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</si>
  <si>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</si>
  <si>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</si>
  <si>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</si>
  <si>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</si>
  <si>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</si>
  <si>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</si>
  <si>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</si>
  <si>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</si>
  <si>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</si>
  <si>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</si>
  <si>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</si>
  <si>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</si>
  <si>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</si>
  <si>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</si>
  <si>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</si>
  <si>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</si>
  <si>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</si>
  <si>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</si>
  <si>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</si>
  <si>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</si>
  <si>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</si>
  <si>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</si>
  <si>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</si>
  <si>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</si>
  <si>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</si>
  <si>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</si>
  <si>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</si>
  <si>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</si>
  <si>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</si>
  <si>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</si>
  <si>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</si>
  <si>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</si>
  <si>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</si>
  <si>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</si>
  <si>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</si>
  <si>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</si>
  <si>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</si>
  <si>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</si>
  <si>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</si>
  <si>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</si>
  <si>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</si>
  <si>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</si>
  <si>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</si>
  <si>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</si>
  <si>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</si>
  <si>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</si>
  <si>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</si>
  <si>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</si>
  <si>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</si>
  <si>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</si>
  <si>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</si>
  <si>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</si>
  <si>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</si>
  <si>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</si>
  <si>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</si>
  <si>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</si>
  <si>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</si>
  <si>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</si>
  <si>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</si>
  <si>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</si>
  <si>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</si>
  <si>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</si>
  <si>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</si>
  <si>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</si>
  <si>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</si>
  <si>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</si>
  <si>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</si>
  <si>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</si>
  <si>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</si>
  <si>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</si>
  <si>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</si>
  <si>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</si>
  <si>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</si>
  <si>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</si>
  <si>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</si>
  <si>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</si>
  <si>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</si>
  <si>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</si>
  <si>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</si>
  <si>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</si>
  <si>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</si>
  <si>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</si>
  <si>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</si>
  <si>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</si>
  <si>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</si>
  <si>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</si>
  <si>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</si>
  <si>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</si>
  <si>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</si>
  <si>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</si>
  <si>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</si>
  <si>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</si>
  <si>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</si>
  <si>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</si>
  <si>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</si>
  <si>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</si>
  <si>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</si>
  <si>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</si>
  <si>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</si>
  <si>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</si>
  <si>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</si>
  <si>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</si>
  <si>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</si>
  <si>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</si>
  <si>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</si>
  <si>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</si>
  <si>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</si>
  <si>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</si>
  <si>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</si>
  <si>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</si>
  <si>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</si>
  <si>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</si>
  <si>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</si>
  <si>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</si>
  <si>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</si>
  <si>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</si>
  <si>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</si>
  <si>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</si>
  <si>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</si>
  <si>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</si>
  <si>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</si>
  <si>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</si>
  <si>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</si>
  <si>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</si>
  <si>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</si>
  <si>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</si>
  <si>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</si>
  <si>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</si>
  <si>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</si>
  <si>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</si>
  <si>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</si>
  <si>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</si>
  <si>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</si>
  <si>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</si>
  <si>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</si>
  <si>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</si>
  <si>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</si>
  <si>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</si>
  <si>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</si>
  <si>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</si>
  <si>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</si>
  <si>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</si>
  <si>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</si>
  <si>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</si>
  <si>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</si>
  <si>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</si>
  <si>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</si>
  <si>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</si>
  <si>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</si>
  <si>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</si>
  <si>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</si>
  <si>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</si>
  <si>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</si>
  <si>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</si>
  <si>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</si>
  <si>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</si>
  <si>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</si>
  <si>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</si>
  <si>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</si>
  <si>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</si>
  <si>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</si>
  <si>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</si>
  <si>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</si>
  <si>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</si>
  <si>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</si>
  <si>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</si>
  <si>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</si>
  <si>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</si>
  <si>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</si>
  <si>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</si>
  <si>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</si>
  <si>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</si>
  <si>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</si>
  <si>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</si>
  <si>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</si>
  <si>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</si>
  <si>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</si>
  <si>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</si>
  <si>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</si>
  <si>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</si>
  <si>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</si>
  <si>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</si>
  <si>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</si>
  <si>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</si>
  <si>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</si>
  <si>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</si>
  <si>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</si>
  <si>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</si>
  <si>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</si>
  <si>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</si>
  <si>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</si>
  <si>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</si>
  <si>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</si>
  <si>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</si>
  <si>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</si>
  <si>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</si>
  <si>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</si>
  <si>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</si>
  <si>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</si>
  <si>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</si>
  <si>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</si>
  <si>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</si>
  <si>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</si>
  <si>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</si>
  <si>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</si>
  <si>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</si>
  <si>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</si>
  <si>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</si>
  <si>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</si>
  <si>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</si>
  <si>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</si>
  <si>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</si>
  <si>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</si>
  <si>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</si>
  <si>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</si>
  <si>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</si>
  <si>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</si>
  <si>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</si>
  <si>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</si>
  <si>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</si>
  <si>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</si>
  <si>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</si>
  <si>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</si>
  <si>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</si>
  <si>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</si>
  <si>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</si>
  <si>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</si>
  <si>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</si>
  <si>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</si>
  <si>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</si>
  <si>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</si>
  <si>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</si>
  <si>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</si>
  <si>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</si>
  <si>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</si>
  <si>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</si>
  <si>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</si>
  <si>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</si>
  <si>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</si>
  <si>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</si>
  <si>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</si>
  <si>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</si>
  <si>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</si>
  <si>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</si>
  <si>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</si>
  <si>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</si>
  <si>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</si>
  <si>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</si>
  <si>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</si>
  <si>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</si>
  <si>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</si>
  <si>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</si>
  <si>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</si>
  <si>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</si>
  <si>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</si>
  <si>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</si>
  <si>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</si>
  <si>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</si>
  <si>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</si>
  <si>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</si>
  <si>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</si>
  <si>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</si>
  <si>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</si>
  <si>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</si>
  <si>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</si>
  <si>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</si>
  <si>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</si>
  <si>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</si>
  <si>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</si>
  <si>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</si>
  <si>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</si>
  <si>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</si>
  <si>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</si>
  <si>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</si>
  <si>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</si>
  <si>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</si>
  <si>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</si>
  <si>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</si>
  <si>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</si>
  <si>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</si>
  <si>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</si>
  <si>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</si>
  <si>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</si>
  <si>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</si>
  <si>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</si>
  <si>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</si>
  <si>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</si>
  <si>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</si>
  <si>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</si>
  <si>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</si>
  <si>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</si>
  <si>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</si>
  <si>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</si>
  <si>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</si>
  <si>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</si>
  <si>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</si>
  <si>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</si>
  <si>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</si>
  <si>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</si>
  <si>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</si>
  <si>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</si>
  <si>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</si>
  <si>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</si>
  <si>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</si>
  <si>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</si>
  <si>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</si>
  <si>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</si>
  <si>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</si>
  <si>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</si>
  <si>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</si>
  <si>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</si>
  <si>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</si>
  <si>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</si>
  <si>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</si>
  <si>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</si>
  <si>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</si>
  <si>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</si>
  <si>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</si>
  <si>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</si>
  <si>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</si>
  <si>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</si>
  <si>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</si>
  <si>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</si>
  <si>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</si>
  <si>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</si>
  <si>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</si>
  <si>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</si>
  <si>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</si>
  <si>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</si>
  <si>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</si>
  <si>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</si>
  <si>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</si>
  <si>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</si>
  <si>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</si>
  <si>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</si>
  <si>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</si>
  <si>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</si>
  <si>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</si>
  <si>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</si>
  <si>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</si>
  <si>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</si>
  <si>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</si>
  <si>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</si>
  <si>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</si>
  <si>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</si>
  <si>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</si>
  <si>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</si>
  <si>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</si>
  <si>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</si>
  <si>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</si>
  <si>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</si>
  <si>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</si>
  <si>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</si>
  <si>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</si>
  <si>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</si>
  <si>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</si>
  <si>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</si>
  <si>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</si>
  <si>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</si>
  <si>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</si>
  <si>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</si>
  <si>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</si>
  <si>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</si>
  <si>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</si>
  <si>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</si>
  <si>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</si>
  <si>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</si>
  <si>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</si>
  <si>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</si>
  <si>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</si>
  <si>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</si>
  <si>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</si>
  <si>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</si>
  <si>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</si>
  <si>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</si>
  <si>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</si>
  <si>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</si>
  <si>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</si>
  <si>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</si>
  <si>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</si>
  <si>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</si>
  <si>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</si>
  <si>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</si>
  <si>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</si>
  <si>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</si>
  <si>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</si>
  <si>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</si>
  <si>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</si>
  <si>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</si>
  <si>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</si>
  <si>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</si>
  <si>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</si>
  <si>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</si>
  <si>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</si>
  <si>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</si>
  <si>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</si>
  <si>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</si>
  <si>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</si>
  <si>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</si>
  <si>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</si>
  <si>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</si>
  <si>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</si>
  <si>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</si>
  <si>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</si>
  <si>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</si>
  <si>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</si>
  <si>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</si>
  <si>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</si>
  <si>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</si>
  <si>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</si>
  <si>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</si>
  <si>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</si>
  <si>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</si>
  <si>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</si>
  <si>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</si>
  <si>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</si>
  <si>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</si>
  <si>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</si>
  <si>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</si>
  <si>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</si>
  <si>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</si>
  <si>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</si>
  <si>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</si>
  <si>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</si>
  <si>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</si>
  <si>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</si>
  <si>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</si>
  <si>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</si>
  <si>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</si>
  <si>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</si>
  <si>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</si>
  <si>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</si>
  <si>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</si>
  <si>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</si>
  <si>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</si>
  <si>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</si>
  <si>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</si>
  <si>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</si>
  <si>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</si>
  <si>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</si>
  <si>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</si>
  <si>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</si>
  <si>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</si>
  <si>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</si>
  <si>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</si>
  <si>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</si>
  <si>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</si>
  <si>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</si>
  <si>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</si>
  <si>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</si>
  <si>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</si>
  <si>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</si>
  <si>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</si>
  <si>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</si>
  <si>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</si>
  <si>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</si>
  <si>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</si>
  <si>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</si>
  <si>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</si>
  <si>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</si>
  <si>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</si>
  <si>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</si>
  <si>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</si>
  <si>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</si>
  <si>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</si>
  <si>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</si>
  <si>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</si>
  <si>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</si>
  <si>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</si>
  <si>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</si>
  <si>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</si>
  <si>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</si>
  <si>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</si>
  <si>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</si>
  <si>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</si>
  <si>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</si>
  <si>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</si>
  <si>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</si>
  <si>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</si>
  <si>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</si>
  <si>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</si>
  <si>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</si>
  <si>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</si>
  <si>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</si>
  <si>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</si>
  <si>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</si>
  <si>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</si>
  <si>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</si>
  <si>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</si>
  <si>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</si>
  <si>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</si>
  <si>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</si>
  <si>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</si>
  <si>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</si>
  <si>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</si>
  <si>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</si>
  <si>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</si>
  <si>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</si>
  <si>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</si>
  <si>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</si>
  <si>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</si>
  <si>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</si>
  <si>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</si>
  <si>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</si>
  <si>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</si>
  <si>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</si>
  <si>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</si>
  <si>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</si>
  <si>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</si>
  <si>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</si>
  <si>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</si>
  <si>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</si>
  <si>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</si>
  <si>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</si>
  <si>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</si>
  <si>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</si>
  <si>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</si>
  <si>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</si>
  <si>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</si>
  <si>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</si>
  <si>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</si>
  <si>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</si>
  <si>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</si>
  <si>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</si>
  <si>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</si>
  <si>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</si>
  <si>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</si>
  <si>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</si>
  <si>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</si>
  <si>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</si>
  <si>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</si>
  <si>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</si>
  <si>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</si>
  <si>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</si>
  <si>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</si>
  <si>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</si>
  <si>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</si>
  <si>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</si>
  <si>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</si>
  <si>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</si>
  <si>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</si>
  <si>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</si>
  <si>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</si>
  <si>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</si>
  <si>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</si>
  <si>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</si>
  <si>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</si>
  <si>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</si>
  <si>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</si>
  <si>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</si>
  <si>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</si>
  <si>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</si>
  <si>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</si>
  <si>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</si>
  <si>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</si>
  <si>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</si>
  <si>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</si>
  <si>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</si>
  <si>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</si>
  <si>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</si>
  <si>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</si>
  <si>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</si>
  <si>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</si>
  <si>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</si>
  <si>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</si>
  <si>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</si>
  <si>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</si>
  <si>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</si>
  <si>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</si>
  <si>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</si>
  <si>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</si>
  <si>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</si>
  <si>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</si>
  <si>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</si>
  <si>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</si>
  <si>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</si>
  <si>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</si>
  <si>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</si>
  <si>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</si>
  <si>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</si>
  <si>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</si>
  <si>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</si>
  <si>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</si>
  <si>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</si>
  <si>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</si>
  <si>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</si>
  <si>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</si>
  <si>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</si>
  <si>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</si>
  <si>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</si>
  <si>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</si>
  <si>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</si>
  <si>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</si>
  <si>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</si>
  <si>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</si>
  <si>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</si>
  <si>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</si>
  <si>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</si>
  <si>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</si>
  <si>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</si>
  <si>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</si>
  <si>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</si>
  <si>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</si>
  <si>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</si>
  <si>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</si>
  <si>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</si>
  <si>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</si>
  <si>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</si>
  <si>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</si>
  <si>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</si>
  <si>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</si>
  <si>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</si>
  <si>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</si>
  <si>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</si>
  <si>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</si>
  <si>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</si>
  <si>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</si>
  <si>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</si>
  <si>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</si>
  <si>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</si>
  <si>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</si>
  <si>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</si>
  <si>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</si>
  <si>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</si>
  <si>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</si>
  <si>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</si>
  <si>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</si>
  <si>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</si>
  <si>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</si>
  <si>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</si>
  <si>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</si>
  <si>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</si>
  <si>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</si>
  <si>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</si>
  <si>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</si>
  <si>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</si>
  <si>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</si>
  <si>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</si>
  <si>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</si>
  <si>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</si>
  <si>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</si>
  <si>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</si>
  <si>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</si>
  <si>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</si>
  <si>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</si>
  <si>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</si>
  <si>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</si>
  <si>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</si>
  <si>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</si>
  <si>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</si>
  <si>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</si>
  <si>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</si>
  <si>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</si>
  <si>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</si>
  <si>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</si>
  <si>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</si>
  <si>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</si>
  <si>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</si>
  <si>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</si>
  <si>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</si>
  <si>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</si>
  <si>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</si>
  <si>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</si>
  <si>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</si>
  <si>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</si>
  <si>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</si>
  <si>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</si>
  <si>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</si>
  <si>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</si>
  <si>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</si>
  <si>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</si>
  <si>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</si>
  <si>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</si>
  <si>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</si>
  <si>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</si>
  <si>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</si>
  <si>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</si>
  <si>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</si>
  <si>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</si>
  <si>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</si>
  <si>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</si>
  <si>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</si>
  <si>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</si>
  <si>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</si>
  <si>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</si>
  <si>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</si>
  <si>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</si>
  <si>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</si>
  <si>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</si>
  <si>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</si>
  <si>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</si>
  <si>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</si>
  <si>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</si>
  <si>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</si>
  <si>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</si>
  <si>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</si>
  <si>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</si>
  <si>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</si>
  <si>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</si>
  <si>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</si>
  <si>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</si>
  <si>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</si>
  <si>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</si>
  <si>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</si>
  <si>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</si>
  <si>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</si>
  <si>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</si>
  <si>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</si>
  <si>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</si>
  <si>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</si>
  <si>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</si>
  <si>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</si>
  <si>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</si>
  <si>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</si>
  <si>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</si>
  <si>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</si>
  <si>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</si>
  <si>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</si>
  <si>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</si>
  <si>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</si>
  <si>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</si>
  <si>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</si>
  <si>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</si>
  <si>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</si>
  <si>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</si>
  <si>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</si>
  <si>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</si>
  <si>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</si>
  <si>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</si>
  <si>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</si>
  <si>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</si>
  <si>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</si>
  <si>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</si>
  <si>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</si>
  <si>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</si>
  <si>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</si>
  <si>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</si>
  <si>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</si>
  <si>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</si>
  <si>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</si>
  <si>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</si>
  <si>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</si>
  <si>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</si>
  <si>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</si>
  <si>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</si>
  <si>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</si>
  <si>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</si>
  <si>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</si>
  <si>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</si>
  <si>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</si>
  <si>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</si>
  <si>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</si>
  <si>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</si>
  <si>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</si>
  <si>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</si>
  <si>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</si>
  <si>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</si>
  <si>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</si>
  <si>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</si>
  <si>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</si>
  <si>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</si>
  <si>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</si>
  <si>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</si>
  <si>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</si>
  <si>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</si>
  <si>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</si>
  <si>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</si>
  <si>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</si>
  <si>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</si>
  <si>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</si>
  <si>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</si>
  <si>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</si>
  <si>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</si>
  <si>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</si>
  <si>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</si>
  <si>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</si>
  <si>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</si>
  <si>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</si>
  <si>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</si>
  <si>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</si>
  <si>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</si>
  <si>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</si>
  <si>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</si>
  <si>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</si>
  <si>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</si>
  <si>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</si>
  <si>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</si>
  <si>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</si>
  <si>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</si>
  <si>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</si>
  <si>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</si>
  <si>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</si>
  <si>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</si>
  <si>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</si>
  <si>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</si>
  <si>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</si>
  <si>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</si>
  <si>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</si>
  <si>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</si>
  <si>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</si>
  <si>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</si>
  <si>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</si>
  <si>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</si>
  <si>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</si>
  <si>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</si>
  <si>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</si>
  <si>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</si>
  <si>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</si>
  <si>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</si>
  <si>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</si>
  <si>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</si>
  <si>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</si>
  <si>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</si>
  <si>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</si>
  <si>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</si>
  <si>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</si>
  <si>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</si>
  <si>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</si>
  <si>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</si>
  <si>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</si>
  <si>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</si>
  <si>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</si>
  <si>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</si>
  <si>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</si>
  <si>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</si>
  <si>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</si>
  <si>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</si>
  <si>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</si>
  <si>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</si>
  <si>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</si>
  <si>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</si>
  <si>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</si>
  <si>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</si>
  <si>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</si>
  <si>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</si>
  <si>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</si>
  <si>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</si>
  <si>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</si>
  <si>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</si>
  <si>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</si>
  <si>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</si>
  <si>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</si>
  <si>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</si>
  <si>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</si>
  <si>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</si>
  <si>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</si>
  <si>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</si>
  <si>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</si>
  <si>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</si>
  <si>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</si>
  <si>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</si>
  <si>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</si>
  <si>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</si>
  <si>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</si>
  <si>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</si>
  <si>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</si>
  <si>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</si>
  <si>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</si>
  <si>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</si>
  <si>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</si>
  <si>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</si>
  <si>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</si>
  <si>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</si>
  <si>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</si>
  <si>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</si>
  <si>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</si>
  <si>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</si>
  <si>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</si>
  <si>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</si>
  <si>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</si>
  <si>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</si>
  <si>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</si>
  <si>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</si>
  <si>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</si>
  <si>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</si>
  <si>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</si>
  <si>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</si>
  <si>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</si>
  <si>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</si>
  <si>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</si>
  <si>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</si>
  <si>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</si>
  <si>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</si>
  <si>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</si>
  <si>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</si>
  <si>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</si>
  <si>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</si>
  <si>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</si>
  <si>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</si>
  <si>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</si>
  <si>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</si>
  <si>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</si>
  <si>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</si>
  <si>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</si>
  <si>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</si>
  <si>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</si>
  <si>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</si>
  <si>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</si>
  <si>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</si>
  <si>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</si>
  <si>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</si>
  <si>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</si>
  <si>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</si>
  <si>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</si>
  <si>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</si>
  <si>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</si>
  <si>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</si>
  <si>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</si>
  <si>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</si>
  <si>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</si>
  <si>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</si>
  <si>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</si>
  <si>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</si>
  <si>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</si>
  <si>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</si>
  <si>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</si>
  <si>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</si>
  <si>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</si>
  <si>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</si>
  <si>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</si>
  <si>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</si>
  <si>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</si>
  <si>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</si>
  <si>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</si>
  <si>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</si>
  <si>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</si>
  <si>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</si>
  <si>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</si>
  <si>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</si>
  <si>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</si>
  <si>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</si>
  <si>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</si>
  <si>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</si>
  <si>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</si>
  <si>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</si>
  <si>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</si>
  <si>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</si>
  <si>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</si>
  <si>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</si>
  <si>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</si>
  <si>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</si>
  <si>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</si>
  <si>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</si>
  <si>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</si>
  <si>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</si>
  <si>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</si>
  <si>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</si>
  <si>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</si>
  <si>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</si>
  <si>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</si>
  <si>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</si>
  <si>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</si>
  <si>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</si>
  <si>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</si>
  <si>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</si>
  <si>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</si>
  <si>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</si>
  <si>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</si>
  <si>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</si>
  <si>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</si>
  <si>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</si>
  <si>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</si>
  <si>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</si>
  <si>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</si>
  <si>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</si>
  <si>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</si>
  <si>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</si>
  <si>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</si>
  <si>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</si>
  <si>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</si>
  <si>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</si>
  <si>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</si>
  <si>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</si>
  <si>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</si>
  <si>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</si>
  <si>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</si>
  <si>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</si>
  <si>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</si>
  <si>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</si>
  <si>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</si>
  <si>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</si>
  <si>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</si>
  <si>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</si>
  <si>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</si>
  <si>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</si>
  <si>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</si>
  <si>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</si>
  <si>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</si>
  <si>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</si>
  <si>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</si>
  <si>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</si>
  <si>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</si>
  <si>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</si>
  <si>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</si>
  <si>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</si>
  <si>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</si>
  <si>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</si>
  <si>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</si>
  <si>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</si>
  <si>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</si>
  <si>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</si>
  <si>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</si>
  <si>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</si>
  <si>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</si>
  <si>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</si>
  <si>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</si>
  <si>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</si>
  <si>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</si>
  <si>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</si>
  <si>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</si>
  <si>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</si>
  <si>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</si>
  <si>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</si>
  <si>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</si>
  <si>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</si>
  <si>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</si>
  <si>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</si>
  <si>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</si>
  <si>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</si>
  <si>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</si>
  <si>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</si>
  <si>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</si>
  <si>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</si>
  <si>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</si>
  <si>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</si>
  <si>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</si>
  <si>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</si>
  <si>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</si>
  <si>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</si>
  <si>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</si>
  <si>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</si>
  <si>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</si>
  <si>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</si>
  <si>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</si>
  <si>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</si>
  <si>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</si>
  <si>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</si>
  <si>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</si>
  <si>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</si>
  <si>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</si>
  <si>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</si>
  <si>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</si>
  <si>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</si>
  <si>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</si>
  <si>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</si>
  <si>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</si>
  <si>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</si>
  <si>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</si>
  <si>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</si>
  <si>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</si>
  <si>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</si>
  <si>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</si>
  <si>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</si>
  <si>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</si>
  <si>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</si>
  <si>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</si>
  <si>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</si>
  <si>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</si>
  <si>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</si>
  <si>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</si>
  <si>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</si>
  <si>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</si>
  <si>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</si>
  <si>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</si>
  <si>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</si>
  <si>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</si>
  <si>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</si>
  <si>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</si>
  <si>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</si>
  <si>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</si>
  <si>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</si>
  <si>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</si>
  <si>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</si>
  <si>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</si>
  <si>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</si>
  <si>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</si>
  <si>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</si>
  <si>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</si>
  <si>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</si>
  <si>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</si>
  <si>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</si>
  <si>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</si>
  <si>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</si>
  <si>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</si>
  <si>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</si>
  <si>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</si>
  <si>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</si>
  <si>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</si>
  <si>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</si>
  <si>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</si>
  <si>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</si>
  <si>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</si>
  <si>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</si>
  <si>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</si>
  <si>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</si>
  <si>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</si>
  <si>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</si>
  <si>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</si>
  <si>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</si>
  <si>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</si>
  <si>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</si>
  <si>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</si>
  <si>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</si>
  <si>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</si>
  <si>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</si>
  <si>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</si>
  <si>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</si>
  <si>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</si>
  <si>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</si>
  <si>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</si>
  <si>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</si>
  <si>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</si>
  <si>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</si>
  <si>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</si>
  <si>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</si>
  <si>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</si>
  <si>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</si>
  <si>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</si>
  <si>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</si>
  <si>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</si>
  <si>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</si>
  <si>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</si>
  <si>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</si>
  <si>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</si>
  <si>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</si>
  <si>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</si>
  <si>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</si>
  <si>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</si>
  <si>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</si>
  <si>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</si>
  <si>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</si>
  <si>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</si>
  <si>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</si>
  <si>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</si>
  <si>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</si>
  <si>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</si>
  <si>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</si>
  <si>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</si>
  <si>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</si>
  <si>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</si>
  <si>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</si>
  <si>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</si>
  <si>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</si>
  <si>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</si>
  <si>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</si>
  <si>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</si>
  <si>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</si>
  <si>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</si>
  <si>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</si>
  <si>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</si>
  <si>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</si>
  <si>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</si>
  <si>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</si>
  <si>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</si>
  <si>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</si>
  <si>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</si>
  <si>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</si>
  <si>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</si>
  <si>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</si>
  <si>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</si>
  <si>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</si>
  <si>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</si>
  <si>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</si>
  <si>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</si>
  <si>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</si>
  <si>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</si>
  <si>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</si>
  <si>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</si>
  <si>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</si>
  <si>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</si>
  <si>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</si>
  <si>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</si>
  <si>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</si>
  <si>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</si>
  <si>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</si>
  <si>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</si>
  <si>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</si>
  <si>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</si>
  <si>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</si>
  <si>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</si>
  <si>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</si>
  <si>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</si>
  <si>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</si>
  <si>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</si>
  <si>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</si>
  <si>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</si>
  <si>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</si>
  <si>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</si>
  <si>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</si>
  <si>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</si>
  <si>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</si>
  <si>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</si>
  <si>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</si>
  <si>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</si>
  <si>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</si>
  <si>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</si>
  <si>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</si>
  <si>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</si>
  <si>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</si>
  <si>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</si>
  <si>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</si>
  <si>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</si>
  <si>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</si>
  <si>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</si>
  <si>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</si>
  <si>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</si>
  <si>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</si>
  <si>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</si>
  <si>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</si>
  <si>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</si>
  <si>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</si>
  <si>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</si>
  <si>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</si>
  <si>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</si>
  <si>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</si>
  <si>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</si>
  <si>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</si>
  <si>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</si>
  <si>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</si>
  <si>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</si>
  <si>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</si>
  <si>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</si>
  <si>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</si>
  <si>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</si>
  <si>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</si>
  <si>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</si>
  <si>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</si>
  <si>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</si>
  <si>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</si>
  <si>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</si>
  <si>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</si>
  <si>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</si>
  <si>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</si>
  <si>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</si>
  <si>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</si>
  <si>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</si>
  <si>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</si>
  <si>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</si>
  <si>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</si>
  <si>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</si>
  <si>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</si>
  <si>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</si>
  <si>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</si>
  <si>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</si>
  <si>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</si>
  <si>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</si>
  <si>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</si>
  <si>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</si>
  <si>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</si>
  <si>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</si>
  <si>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</si>
  <si>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</si>
  <si>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</si>
  <si>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</si>
  <si>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</si>
  <si>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</si>
  <si>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</si>
  <si>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</si>
  <si>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</si>
  <si>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</si>
  <si>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</si>
  <si>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</si>
  <si>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</si>
  <si>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</si>
  <si>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</si>
  <si>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</si>
  <si>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</si>
  <si>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</si>
  <si>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</si>
  <si>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</si>
  <si>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</si>
  <si>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</si>
  <si>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</si>
  <si>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</si>
  <si>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</si>
  <si>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</si>
  <si>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</si>
  <si>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</si>
  <si>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</si>
  <si>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</si>
  <si>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</si>
  <si>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</si>
  <si>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</si>
  <si>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</si>
  <si>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</si>
  <si>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</si>
  <si>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</si>
  <si>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</si>
  <si>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</si>
  <si>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</si>
  <si>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</si>
  <si>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</si>
  <si>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</si>
  <si>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</si>
  <si>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</si>
  <si>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</si>
  <si>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</si>
  <si>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</si>
  <si>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</si>
  <si>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</si>
  <si>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</si>
  <si>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</si>
  <si>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</si>
  <si>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</si>
  <si>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</si>
  <si>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</si>
  <si>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</si>
  <si>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</si>
  <si>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</si>
  <si>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</si>
  <si>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</si>
  <si>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</si>
  <si>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</si>
  <si>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</si>
  <si>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</si>
  <si>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</si>
  <si>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</si>
  <si>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</si>
  <si>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</si>
  <si>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</si>
  <si>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</si>
  <si>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</si>
  <si>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</si>
  <si>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</si>
  <si>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</si>
  <si>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</si>
  <si>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</si>
  <si>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</si>
  <si>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</si>
  <si>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</si>
  <si>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</si>
  <si>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</si>
  <si>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</si>
  <si>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</si>
  <si>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</si>
  <si>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</si>
  <si>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</si>
  <si>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</si>
  <si>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</si>
  <si>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</si>
  <si>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</si>
  <si>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</si>
  <si>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</si>
  <si>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</si>
  <si>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</si>
  <si>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</si>
  <si>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</si>
  <si>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</si>
  <si>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</si>
  <si>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</si>
  <si>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</si>
  <si>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</si>
  <si>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</si>
  <si>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</si>
  <si>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</si>
  <si>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</si>
  <si>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</si>
  <si>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</si>
  <si>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</si>
  <si>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</si>
  <si>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</si>
  <si>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</si>
  <si>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</si>
  <si>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</si>
  <si>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</si>
  <si>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</si>
  <si>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</si>
  <si>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</si>
  <si>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</si>
  <si>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</si>
  <si>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</si>
  <si>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</si>
  <si>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</si>
  <si>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</si>
  <si>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</si>
  <si>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</si>
  <si>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</si>
  <si>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</si>
  <si>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</si>
  <si>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</si>
  <si>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</si>
  <si>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</si>
  <si>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</si>
  <si>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</si>
  <si>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</si>
  <si>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</si>
  <si>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</si>
  <si>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</si>
  <si>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</si>
  <si>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</si>
  <si>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</si>
  <si>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</si>
  <si>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</si>
  <si>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</si>
  <si>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</si>
  <si>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</si>
  <si>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</si>
  <si>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</si>
  <si>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</si>
  <si>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</si>
  <si>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</si>
  <si>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</si>
  <si>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</si>
  <si>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</si>
  <si>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</si>
  <si>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</si>
  <si>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</si>
  <si>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</si>
  <si>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</si>
  <si>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</si>
  <si>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</si>
  <si>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</si>
  <si>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</si>
  <si>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</si>
  <si>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</si>
  <si>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</si>
  <si>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</si>
  <si>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</si>
  <si>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</si>
  <si>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</si>
  <si>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</si>
  <si>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</si>
  <si>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</si>
  <si>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</si>
  <si>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</si>
  <si>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</si>
  <si>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</si>
  <si>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</si>
  <si>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</si>
  <si>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</si>
  <si>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</si>
  <si>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</si>
  <si>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</si>
  <si>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</si>
  <si>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</si>
  <si>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</si>
  <si>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</si>
  <si>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</si>
  <si>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</si>
  <si>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</si>
  <si>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</si>
  <si>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</si>
  <si>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</si>
  <si>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</si>
  <si>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</si>
  <si>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</si>
  <si>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</si>
  <si>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</si>
  <si>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</si>
  <si>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</si>
  <si>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</si>
  <si>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</si>
  <si>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</si>
  <si>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</si>
  <si>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</si>
  <si>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</si>
  <si>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</si>
  <si>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</si>
  <si>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</si>
  <si>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</si>
  <si>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</si>
  <si>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</si>
  <si>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</si>
  <si>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</si>
  <si>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</si>
  <si>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</si>
  <si>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</si>
  <si>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</si>
  <si>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</si>
  <si>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</si>
  <si>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</si>
  <si>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</si>
  <si>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</si>
  <si>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</si>
  <si>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</si>
  <si>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</si>
  <si>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</si>
  <si>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</si>
  <si>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</si>
  <si>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</si>
  <si>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</si>
  <si>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</si>
  <si>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</si>
  <si>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</si>
  <si>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</si>
  <si>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</si>
  <si>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</si>
  <si>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</si>
  <si>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</si>
  <si>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</si>
  <si>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</si>
  <si>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</si>
  <si>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</si>
  <si>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</si>
  <si>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</si>
  <si>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</si>
  <si>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</si>
  <si>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</si>
  <si>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</si>
  <si>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</si>
  <si>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</si>
  <si>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</si>
  <si>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</si>
  <si>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</si>
  <si>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</si>
  <si>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</si>
  <si>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</si>
  <si>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</si>
  <si>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</si>
  <si>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</si>
  <si>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</si>
  <si>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</si>
  <si>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</si>
  <si>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</si>
  <si>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</si>
  <si>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</si>
  <si>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</si>
  <si>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</si>
  <si>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</si>
  <si>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</si>
  <si>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</si>
  <si>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</si>
  <si>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</si>
  <si>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</si>
  <si>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</si>
  <si>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</si>
  <si>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</si>
  <si>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</si>
  <si>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</si>
  <si>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</si>
  <si>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</si>
  <si>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</si>
  <si>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</si>
  <si>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</si>
  <si>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</si>
  <si>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</si>
  <si>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</si>
  <si>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</si>
  <si>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</si>
  <si>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</si>
  <si>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</si>
  <si>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</si>
  <si>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</si>
  <si>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</si>
  <si>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</si>
  <si>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</si>
  <si>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</si>
  <si>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</si>
  <si>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</si>
  <si>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</si>
  <si>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</si>
  <si>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</si>
  <si>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</si>
  <si>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</si>
  <si>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</si>
  <si>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</si>
  <si>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</si>
  <si>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</si>
  <si>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</si>
  <si>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</si>
  <si>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</si>
  <si>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</si>
  <si>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</si>
  <si>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</si>
  <si>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</si>
  <si>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</si>
  <si>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</si>
  <si>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</si>
  <si>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</si>
  <si>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</si>
  <si>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</si>
  <si>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</si>
  <si>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</si>
  <si>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</si>
  <si>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</si>
  <si>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</si>
  <si>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</si>
  <si>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</si>
  <si>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</si>
  <si>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</si>
  <si>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</si>
  <si>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</si>
  <si>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</si>
  <si>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</si>
  <si>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</si>
  <si>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</si>
  <si>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</si>
  <si>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</si>
  <si>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</si>
  <si>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</si>
  <si>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</si>
  <si>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</si>
  <si>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</si>
  <si>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</si>
  <si>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</si>
  <si>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</si>
  <si>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</si>
  <si>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</si>
  <si>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</si>
  <si>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</si>
  <si>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</si>
  <si>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</si>
  <si>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</si>
  <si>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</si>
  <si>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</si>
  <si>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</si>
  <si>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</si>
  <si>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</si>
  <si>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</si>
  <si>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</si>
  <si>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</si>
  <si>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</si>
  <si>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</si>
  <si>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</si>
  <si>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</si>
  <si>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</si>
  <si>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</si>
  <si>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</si>
  <si>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</si>
  <si>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</si>
  <si>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</si>
  <si>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</si>
  <si>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</si>
  <si>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</si>
  <si>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</si>
  <si>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</si>
  <si>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</si>
  <si>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</si>
  <si>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</si>
  <si>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</si>
  <si>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</si>
  <si>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</si>
  <si>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</si>
  <si>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</si>
  <si>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</si>
  <si>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</si>
  <si>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</si>
  <si>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</si>
  <si>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</si>
  <si>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</si>
  <si>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</si>
  <si>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</si>
  <si>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</si>
  <si>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</si>
  <si>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</si>
  <si>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</si>
  <si>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</si>
  <si>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</si>
  <si>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</si>
  <si>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</si>
  <si>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</si>
  <si>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</si>
  <si>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</si>
  <si>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</si>
  <si>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</si>
  <si>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</si>
  <si>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</si>
  <si>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</si>
  <si>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</si>
  <si>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</si>
  <si>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</si>
  <si>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</si>
  <si>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</si>
  <si>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</si>
  <si>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</si>
  <si>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</si>
  <si>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</si>
  <si>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</si>
  <si>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</si>
  <si>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</si>
  <si>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</si>
  <si>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</si>
  <si>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</si>
  <si>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</si>
  <si>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</si>
  <si>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</si>
  <si>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</si>
  <si>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</si>
  <si>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</si>
  <si>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</si>
  <si>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</si>
  <si>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</si>
  <si>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</si>
  <si>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</si>
  <si>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</si>
  <si>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</si>
  <si>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</si>
  <si>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</si>
  <si>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</si>
  <si>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</si>
  <si>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</si>
  <si>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</si>
  <si>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</si>
  <si>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</si>
  <si>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</si>
  <si>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</si>
  <si>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</si>
  <si>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</si>
  <si>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</si>
  <si>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</si>
  <si>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</si>
  <si>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</si>
  <si>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</si>
  <si>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</si>
  <si>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</si>
  <si>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</si>
  <si>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</si>
  <si>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</si>
  <si>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</si>
  <si>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</si>
  <si>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</si>
  <si>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</si>
  <si>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</si>
  <si>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</si>
  <si>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</si>
  <si>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</si>
  <si>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</si>
  <si>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</si>
  <si>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</si>
  <si>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</si>
  <si>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</si>
  <si>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</si>
  <si>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</si>
  <si>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</si>
  <si>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</si>
  <si>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</si>
  <si>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</si>
  <si>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</si>
  <si>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</si>
  <si>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</si>
  <si>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</si>
  <si>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</si>
  <si>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</si>
  <si>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</si>
  <si>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</si>
  <si>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</si>
  <si>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</si>
  <si>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</si>
  <si>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</si>
  <si>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</si>
  <si>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</si>
  <si>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</si>
  <si>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</si>
  <si>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</si>
  <si>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</si>
  <si>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</si>
  <si>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</si>
  <si>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</si>
  <si>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</si>
  <si>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</si>
  <si>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</si>
  <si>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</si>
  <si>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</si>
  <si>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</si>
  <si>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</si>
  <si>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</si>
  <si>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</si>
  <si>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</si>
  <si>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</si>
  <si>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</si>
  <si>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</si>
  <si>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</si>
  <si>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</si>
  <si>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</si>
  <si>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</si>
  <si>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</si>
  <si>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</si>
  <si>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</si>
  <si>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</si>
  <si>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</si>
  <si>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</si>
  <si>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</si>
  <si>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</si>
  <si>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</si>
  <si>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</si>
  <si>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</si>
  <si>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</si>
  <si>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</si>
  <si>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</si>
  <si>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</si>
  <si>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</si>
  <si>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</si>
  <si>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</si>
  <si>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</si>
  <si>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</si>
  <si>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</si>
  <si>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</si>
  <si>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</si>
  <si>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</si>
  <si>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</si>
  <si>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</si>
  <si>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</si>
  <si>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</si>
  <si>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</si>
  <si>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</si>
  <si>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</si>
  <si>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</si>
  <si>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</si>
  <si>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</si>
  <si>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</si>
  <si>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</si>
  <si>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</si>
  <si>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</si>
  <si>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</si>
  <si>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</si>
  <si>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</si>
  <si>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</si>
  <si>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</si>
  <si>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</si>
  <si>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</si>
  <si>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</si>
  <si>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</si>
  <si>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</si>
  <si>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</si>
  <si>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</si>
  <si>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</si>
  <si>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</si>
  <si>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</si>
  <si>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</si>
  <si>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</si>
  <si>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</si>
  <si>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</si>
  <si>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</si>
  <si>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</si>
  <si>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</si>
  <si>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</si>
  <si>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</si>
  <si>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</si>
  <si>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</si>
  <si>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</si>
  <si>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</si>
  <si>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</si>
  <si>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</si>
  <si>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</si>
  <si>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</si>
  <si>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</si>
  <si>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</si>
  <si>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</si>
  <si>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</si>
  <si>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</si>
  <si>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</si>
  <si>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</si>
  <si>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</si>
  <si>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</si>
  <si>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</si>
  <si>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</si>
  <si>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</si>
  <si>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</si>
  <si>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</si>
  <si>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</si>
  <si>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</si>
  <si>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</si>
  <si>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</si>
  <si>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</si>
  <si>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</si>
  <si>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</si>
  <si>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</si>
  <si>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</si>
  <si>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</si>
  <si>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</si>
  <si>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</si>
  <si>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</si>
  <si>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</si>
  <si>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</si>
  <si>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</si>
  <si>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</si>
  <si>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</si>
  <si>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</si>
  <si>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</si>
  <si>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</si>
  <si>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</si>
  <si>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</si>
  <si>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</si>
  <si>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</si>
  <si>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</si>
  <si>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</si>
  <si>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</si>
  <si>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</si>
  <si>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</si>
  <si>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</si>
  <si>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</si>
  <si>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</si>
  <si>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</si>
  <si>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</si>
  <si>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</si>
  <si>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</si>
  <si>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</si>
  <si>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</si>
  <si>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</si>
  <si>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</si>
  <si>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</si>
  <si>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</si>
  <si>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</si>
  <si>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</si>
  <si>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</si>
  <si>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</si>
  <si>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</si>
  <si>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</si>
  <si>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</si>
  <si>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</si>
  <si>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</si>
  <si>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</si>
  <si>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</si>
  <si>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</si>
  <si>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</si>
  <si>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</si>
  <si>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</si>
  <si>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</si>
  <si>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</si>
  <si>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</si>
  <si>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</si>
  <si>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</si>
  <si>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</si>
  <si>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</si>
  <si>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</si>
  <si>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</si>
  <si>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</si>
  <si>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</si>
  <si>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</si>
  <si>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</si>
  <si>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</si>
  <si>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</si>
  <si>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</si>
  <si>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</si>
  <si>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</si>
  <si>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</si>
  <si>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</si>
  <si>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</si>
  <si>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</si>
  <si>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</si>
  <si>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</si>
  <si>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</si>
  <si>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</si>
  <si>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</si>
  <si>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</si>
  <si>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</si>
  <si>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</si>
  <si>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</si>
  <si>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</si>
  <si>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</si>
  <si>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</si>
  <si>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</si>
  <si>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</si>
  <si>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</si>
  <si>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</si>
  <si>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</si>
  <si>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</si>
  <si>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</si>
  <si>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</si>
  <si>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</si>
  <si>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</si>
  <si>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</si>
  <si>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</si>
  <si>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</si>
  <si>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</si>
  <si>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</si>
  <si>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</si>
  <si>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</si>
  <si>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</si>
  <si>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</si>
  <si>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</si>
  <si>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</si>
  <si>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</si>
  <si>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</si>
  <si>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</si>
  <si>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</si>
  <si>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</si>
  <si>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</si>
  <si>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</si>
  <si>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</si>
  <si>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</si>
  <si>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</si>
  <si>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</si>
  <si>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</si>
  <si>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</si>
  <si>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</si>
  <si>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</si>
  <si>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</si>
  <si>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</si>
  <si>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</si>
  <si>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</si>
  <si>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</si>
  <si>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</si>
  <si>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</si>
  <si>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</si>
  <si>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</si>
  <si>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</si>
  <si>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</si>
  <si>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</si>
  <si>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</si>
  <si>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</si>
  <si>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</si>
  <si>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</si>
  <si>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</si>
  <si>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</si>
  <si>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</si>
  <si>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</si>
  <si>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</si>
  <si>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</si>
  <si>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</si>
  <si>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</si>
  <si>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</si>
  <si>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</si>
  <si>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</si>
  <si>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</si>
  <si>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</si>
  <si>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</si>
  <si>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</si>
  <si>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</si>
  <si>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</si>
  <si>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</si>
  <si>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</si>
  <si>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</si>
  <si>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</si>
  <si>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</si>
  <si>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</si>
  <si>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</si>
  <si>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</si>
  <si>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</si>
  <si>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</si>
  <si>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</si>
  <si>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</si>
  <si>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</si>
  <si>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</si>
  <si>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</si>
  <si>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</si>
  <si>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</si>
  <si>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</si>
  <si>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</si>
  <si>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</si>
  <si>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</si>
  <si>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</si>
  <si>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</si>
  <si>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</si>
  <si>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</si>
  <si>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</si>
  <si>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</si>
  <si>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</si>
  <si>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</si>
  <si>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</si>
  <si>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</si>
  <si>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</si>
  <si>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</si>
  <si>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</si>
  <si>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</si>
  <si>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</si>
  <si>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</si>
  <si>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</si>
  <si>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</si>
  <si>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</si>
  <si>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</si>
  <si>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</si>
  <si>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</si>
  <si>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</si>
  <si>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</si>
  <si>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</si>
  <si>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</si>
  <si>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</si>
  <si>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</si>
  <si>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</si>
  <si>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</si>
  <si>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</si>
  <si>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</si>
  <si>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</si>
  <si>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</si>
  <si>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</si>
  <si>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</si>
  <si>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</si>
  <si>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</si>
  <si>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</si>
  <si>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</si>
  <si>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</si>
  <si>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</si>
  <si>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</si>
  <si>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</si>
  <si>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</si>
  <si>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</si>
  <si>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</si>
  <si>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</si>
  <si>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</si>
  <si>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</si>
  <si>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</si>
  <si>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</si>
  <si>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</si>
  <si>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</si>
  <si>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</si>
  <si>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</si>
  <si>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</si>
  <si>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</si>
  <si>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</si>
  <si>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</si>
  <si>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</si>
  <si>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</si>
  <si>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</si>
  <si>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</si>
  <si>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</si>
  <si>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</si>
  <si>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</si>
  <si>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</si>
  <si>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</si>
  <si>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</si>
  <si>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</si>
  <si>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</si>
  <si>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</si>
  <si>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</si>
  <si>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</si>
  <si>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</si>
  <si>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</si>
  <si>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</si>
  <si>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</si>
  <si>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</si>
  <si>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</si>
  <si>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</si>
  <si>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</si>
  <si>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</si>
  <si>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</si>
  <si>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</si>
  <si>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</si>
  <si>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</si>
  <si>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</si>
  <si>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</si>
  <si>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</si>
  <si>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</si>
  <si>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</si>
  <si>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</si>
  <si>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</si>
  <si>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</si>
  <si>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</si>
  <si>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</si>
  <si>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</si>
  <si>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</si>
  <si>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</si>
  <si>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</si>
  <si>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</si>
  <si>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</si>
  <si>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</si>
  <si>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</si>
  <si>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</si>
  <si>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</si>
  <si>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</si>
  <si>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</si>
  <si>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</si>
  <si>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</si>
  <si>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</si>
  <si>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</si>
  <si>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</si>
  <si>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</si>
  <si>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</si>
  <si>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</si>
  <si>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</si>
  <si>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</si>
  <si>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</si>
  <si>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</si>
  <si>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</si>
  <si>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</si>
  <si>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</si>
  <si>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</si>
  <si>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</si>
  <si>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</si>
  <si>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</si>
  <si>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</si>
  <si>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</si>
  <si>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</si>
  <si>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</si>
  <si>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</si>
  <si>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</si>
  <si>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</si>
  <si>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</si>
  <si>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</si>
  <si>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</si>
  <si>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</si>
  <si>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</si>
  <si>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</si>
  <si>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</si>
  <si>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</si>
  <si>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</si>
  <si>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</si>
  <si>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</si>
  <si>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</si>
  <si>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</si>
  <si>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</si>
  <si>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</si>
  <si>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</si>
  <si>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</si>
  <si>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</si>
  <si>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</si>
  <si>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</si>
  <si>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</si>
  <si>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</si>
  <si>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</si>
  <si>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</si>
  <si>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</si>
  <si>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</si>
  <si>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</si>
  <si>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</si>
  <si>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</si>
  <si>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</si>
  <si>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</si>
  <si>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</si>
  <si>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</si>
  <si>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</si>
  <si>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</si>
  <si>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</si>
  <si>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</si>
  <si>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</si>
  <si>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</si>
  <si>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</si>
  <si>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</si>
  <si>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</si>
  <si>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</si>
  <si>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</si>
  <si>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</si>
  <si>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</si>
  <si>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</si>
  <si>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</si>
  <si>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</si>
  <si>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</si>
  <si>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</si>
  <si>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</si>
  <si>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</si>
  <si>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</si>
  <si>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</si>
  <si>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</si>
  <si>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</si>
  <si>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</si>
  <si>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</si>
  <si>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</si>
  <si>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</si>
  <si>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</si>
  <si>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</si>
  <si>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</si>
  <si>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</si>
  <si>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</si>
  <si>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</si>
  <si>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</si>
  <si>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</si>
  <si>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</si>
  <si>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</si>
  <si>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</si>
  <si>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</si>
  <si>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</si>
  <si>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</si>
  <si>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</si>
  <si>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</si>
  <si>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</si>
  <si>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</si>
  <si>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</si>
  <si>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</si>
  <si>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</si>
  <si>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</si>
  <si>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</si>
  <si>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</si>
  <si>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</si>
  <si>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</si>
  <si>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</si>
  <si>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</si>
  <si>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</si>
  <si>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</si>
  <si>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</si>
  <si>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</si>
  <si>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</si>
  <si>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</si>
  <si>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</si>
  <si>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</si>
  <si>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</si>
  <si>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</si>
  <si>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</si>
  <si>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</si>
  <si>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</si>
  <si>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</si>
  <si>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</si>
  <si>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</si>
  <si>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</si>
  <si>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</si>
  <si>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</si>
  <si>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</si>
  <si>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</si>
  <si>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</si>
  <si>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</si>
  <si>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</si>
  <si>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</si>
  <si>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</si>
  <si>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</si>
  <si>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</si>
  <si>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</si>
  <si>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</si>
  <si>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</si>
  <si>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</si>
  <si>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</si>
  <si>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</si>
  <si>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</si>
  <si>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</si>
  <si>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</si>
  <si>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</si>
  <si>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</si>
  <si>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</si>
  <si>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</si>
  <si>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</si>
  <si>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</si>
  <si>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</si>
  <si>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</si>
  <si>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</si>
  <si>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</si>
  <si>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</si>
  <si>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</si>
  <si>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</si>
  <si>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</si>
  <si>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</si>
  <si>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</si>
  <si>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</si>
  <si>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</si>
  <si>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</si>
  <si>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</si>
  <si>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</si>
  <si>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</si>
  <si>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</si>
  <si>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</si>
  <si>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</si>
  <si>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</si>
  <si>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</si>
  <si>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</si>
  <si>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</si>
  <si>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</si>
  <si>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</si>
  <si>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</si>
  <si>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</si>
  <si>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</si>
  <si>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</si>
  <si>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</si>
  <si>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</si>
  <si>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</si>
  <si>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</si>
  <si>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</si>
  <si>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</si>
  <si>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</si>
  <si>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</si>
  <si>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</si>
  <si>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</si>
  <si>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</si>
  <si>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</si>
  <si>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</si>
  <si>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</si>
  <si>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</si>
  <si>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</si>
  <si>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</si>
  <si>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</si>
  <si>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</si>
  <si>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</si>
  <si>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</si>
  <si>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</si>
  <si>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</si>
  <si>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</si>
  <si>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</si>
  <si>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</si>
  <si>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</si>
  <si>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</si>
  <si>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</si>
  <si>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</si>
  <si>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</si>
  <si>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</si>
  <si>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</si>
  <si>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</si>
  <si>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</si>
  <si>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</si>
  <si>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</si>
  <si>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</si>
  <si>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</si>
  <si>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</si>
  <si>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</si>
  <si>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</si>
  <si>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</si>
  <si>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</si>
  <si>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</si>
  <si>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</si>
  <si>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</si>
  <si>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</si>
  <si>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</si>
  <si>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</si>
  <si>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</si>
  <si>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</si>
  <si>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</si>
  <si>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</si>
  <si>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</si>
  <si>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</si>
  <si>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</si>
  <si>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</si>
  <si>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</si>
  <si>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</si>
  <si>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</si>
  <si>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</si>
  <si>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</si>
  <si>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</si>
  <si>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</si>
  <si>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</si>
  <si>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</si>
  <si>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</si>
  <si>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</si>
  <si>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</si>
  <si>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</si>
  <si>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</si>
  <si>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</si>
  <si>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</si>
  <si>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</si>
  <si>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</si>
  <si>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</si>
  <si>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</si>
  <si>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</si>
  <si>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</si>
  <si>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</si>
  <si>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</si>
  <si>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</si>
  <si>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</si>
  <si>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</si>
  <si>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</si>
  <si>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</si>
  <si>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</si>
  <si>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</si>
  <si>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</si>
  <si>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</si>
  <si>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</si>
  <si>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</si>
  <si>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</si>
  <si>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</si>
  <si>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</si>
  <si>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</si>
  <si>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</si>
  <si>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</si>
  <si>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</si>
  <si>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</si>
  <si>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</si>
  <si>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</si>
  <si>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</si>
  <si>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</si>
  <si>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</si>
  <si>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</si>
  <si>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</si>
  <si>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</si>
  <si>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</si>
  <si>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</si>
  <si>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</si>
  <si>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</si>
  <si>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</si>
  <si>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</si>
  <si>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</si>
  <si>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</si>
  <si>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</si>
  <si>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</si>
  <si>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</si>
  <si>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</si>
  <si>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</si>
  <si>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</si>
  <si>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</si>
  <si>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</si>
  <si>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</si>
  <si>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</si>
  <si>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</si>
  <si>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</si>
  <si>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</si>
  <si>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</si>
  <si>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</si>
  <si>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</si>
  <si>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</si>
  <si>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</si>
  <si>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</si>
  <si>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</si>
  <si>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</si>
  <si>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</si>
  <si>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</si>
  <si>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</si>
  <si>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</si>
  <si>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</si>
  <si>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</si>
  <si>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</si>
  <si>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</si>
  <si>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</si>
  <si>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</si>
  <si>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</si>
  <si>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</si>
  <si>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</si>
  <si>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</si>
  <si>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</si>
  <si>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</si>
  <si>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</si>
  <si>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</si>
  <si>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</si>
  <si>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</si>
  <si>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</si>
  <si>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</si>
  <si>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</si>
  <si>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</si>
  <si>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</si>
  <si>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</si>
  <si>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</si>
  <si>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</si>
  <si>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</si>
  <si>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</si>
  <si>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</si>
  <si>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</si>
  <si>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</si>
  <si>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</si>
  <si>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</si>
  <si>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</si>
  <si>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</si>
  <si>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</si>
  <si>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</si>
  <si>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</si>
  <si>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</si>
  <si>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</si>
  <si>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</si>
  <si>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</si>
  <si>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</si>
  <si>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</si>
  <si>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</si>
  <si>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</si>
  <si>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</si>
  <si>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</si>
  <si>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</si>
  <si>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</si>
  <si>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</si>
  <si>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</si>
  <si>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</si>
  <si>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</si>
  <si>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</si>
  <si>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</si>
  <si>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</si>
  <si>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</si>
  <si>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</si>
  <si>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</si>
  <si>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</si>
  <si>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</si>
  <si>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</si>
  <si>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</si>
  <si>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</si>
  <si>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</si>
  <si>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</si>
  <si>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</si>
  <si>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</si>
  <si>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</si>
  <si>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</si>
  <si>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</si>
  <si>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</si>
  <si>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</si>
  <si>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</si>
  <si>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</si>
  <si>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</si>
  <si>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</si>
  <si>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</si>
  <si>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</si>
  <si>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</si>
  <si>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</si>
  <si>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</si>
  <si>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</si>
  <si>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</si>
  <si>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</si>
  <si>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</si>
  <si>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</si>
  <si>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</si>
  <si>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</si>
  <si>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</si>
  <si>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</si>
  <si>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</si>
  <si>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</si>
  <si>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</si>
  <si>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</si>
  <si>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</si>
  <si>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</si>
  <si>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</si>
  <si>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</si>
  <si>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</si>
  <si>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</si>
  <si>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</si>
  <si>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</si>
  <si>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</si>
  <si>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</si>
  <si>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</si>
  <si>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</si>
  <si>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</si>
  <si>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</si>
  <si>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</si>
  <si>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</si>
  <si>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</si>
  <si>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</si>
  <si>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</si>
  <si>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</si>
  <si>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</si>
  <si>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</si>
  <si>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</si>
  <si>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</si>
  <si>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</si>
  <si>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</si>
  <si>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</si>
  <si>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</si>
  <si>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</si>
  <si>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</si>
  <si>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</si>
  <si>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</si>
  <si>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</si>
  <si>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</si>
  <si>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</si>
  <si>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</si>
  <si>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</si>
  <si>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</si>
  <si>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</si>
  <si>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</si>
  <si>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</si>
  <si>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</si>
  <si>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</si>
  <si>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</si>
  <si>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</si>
  <si>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</si>
  <si>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</si>
  <si>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</si>
  <si>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</si>
  <si>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</si>
  <si>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</si>
  <si>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</si>
  <si>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</si>
  <si>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</si>
  <si>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</si>
  <si>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</si>
  <si>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</si>
  <si>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</si>
  <si>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</si>
  <si>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</si>
  <si>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</si>
  <si>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</si>
  <si>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</si>
  <si>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</si>
  <si>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</si>
  <si>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</si>
  <si>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</si>
  <si>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</si>
  <si>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</si>
  <si>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</si>
  <si>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</si>
  <si>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</si>
  <si>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</si>
  <si>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</si>
  <si>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</si>
  <si>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</si>
  <si>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</si>
  <si>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</si>
  <si>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</si>
  <si>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</si>
  <si>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</si>
  <si>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</si>
  <si>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</si>
  <si>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</si>
  <si>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</si>
  <si>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</si>
  <si>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</si>
  <si>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</si>
  <si>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</si>
  <si>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</si>
  <si>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</si>
  <si>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</si>
  <si>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</si>
  <si>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</si>
  <si>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</si>
  <si>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</si>
  <si>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</si>
  <si>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</si>
  <si>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</si>
  <si>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</si>
  <si>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</si>
  <si>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</si>
  <si>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</si>
  <si>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</si>
  <si>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</si>
  <si>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</si>
  <si>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</si>
  <si>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</si>
  <si>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</si>
  <si>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</si>
  <si>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</si>
  <si>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</si>
  <si>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</si>
  <si>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</si>
  <si>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</si>
  <si>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</si>
  <si>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</si>
  <si>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</si>
  <si>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</si>
  <si>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</si>
  <si>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</si>
  <si>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</si>
  <si>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</si>
  <si>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</si>
  <si>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</si>
  <si>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</si>
  <si>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</si>
  <si>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</si>
  <si>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</si>
  <si>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</si>
  <si>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</si>
  <si>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</si>
  <si>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</si>
  <si>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</si>
  <si>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</si>
  <si>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</si>
  <si>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</si>
  <si>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</si>
  <si>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</si>
  <si>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</si>
  <si>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</si>
  <si>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</si>
  <si>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</si>
  <si>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</si>
  <si>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</si>
  <si>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</si>
  <si>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</si>
  <si>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</si>
  <si>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</si>
  <si>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</si>
  <si>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</si>
  <si>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</si>
  <si>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</si>
  <si>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</si>
  <si>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</si>
  <si>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</si>
  <si>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</si>
  <si>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</si>
  <si>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</si>
  <si>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</si>
  <si>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</si>
  <si>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</si>
  <si>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</si>
  <si>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</si>
  <si>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</si>
  <si>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</si>
  <si>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</si>
  <si>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</si>
  <si>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</si>
  <si>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</si>
  <si>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</si>
  <si>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</si>
  <si>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</si>
  <si>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</si>
  <si>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</si>
  <si>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</si>
  <si>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</si>
  <si>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</si>
  <si>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</si>
  <si>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</si>
  <si>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</si>
  <si>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</si>
  <si>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</si>
  <si>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</si>
  <si>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</si>
  <si>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</si>
  <si>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</si>
  <si>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</si>
  <si>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</si>
  <si>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</si>
  <si>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</si>
  <si>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</si>
  <si>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</si>
  <si>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</si>
  <si>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</si>
  <si>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</si>
  <si>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</si>
  <si>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</si>
  <si>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</si>
  <si>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</si>
  <si>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</si>
  <si>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</si>
  <si>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</si>
  <si>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</si>
  <si>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</si>
  <si>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</si>
  <si>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</si>
  <si>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</si>
  <si>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</si>
  <si>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</si>
  <si>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</si>
  <si>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</si>
  <si>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</si>
  <si>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</si>
  <si>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</si>
  <si>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</si>
  <si>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</si>
  <si>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</si>
  <si>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</si>
  <si>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</si>
  <si>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</si>
  <si>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</si>
  <si>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</si>
  <si>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</si>
  <si>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</si>
  <si>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</si>
  <si>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</si>
  <si>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</si>
  <si>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</si>
  <si>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</si>
  <si>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</si>
  <si>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</si>
  <si>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</si>
  <si>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</si>
  <si>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</si>
  <si>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</si>
  <si>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</si>
  <si>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</si>
  <si>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</si>
  <si>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</si>
  <si>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</si>
  <si>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</si>
  <si>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</si>
  <si>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</si>
  <si>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</si>
  <si>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</si>
  <si>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</si>
  <si>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</si>
  <si>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</si>
  <si>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</si>
  <si>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</si>
  <si>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</si>
  <si>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</si>
  <si>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</si>
  <si>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</si>
  <si>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</si>
  <si>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</si>
  <si>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</si>
  <si>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</si>
  <si>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</si>
  <si>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</si>
  <si>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</si>
  <si>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</si>
  <si>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</si>
  <si>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</si>
  <si>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</si>
  <si>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</si>
  <si>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</si>
  <si>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</si>
  <si>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</si>
  <si>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</si>
  <si>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</si>
  <si>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</si>
  <si>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</si>
  <si>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</si>
  <si>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</si>
  <si>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</si>
  <si>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</si>
  <si>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</si>
  <si>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</si>
  <si>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</si>
  <si>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</si>
  <si>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</si>
  <si>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</si>
  <si>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</si>
  <si>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</si>
  <si>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</si>
  <si>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</si>
  <si>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</si>
  <si>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</si>
  <si>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</si>
  <si>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</si>
  <si>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</si>
  <si>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</si>
  <si>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</si>
  <si>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</si>
  <si>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</si>
  <si>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</si>
  <si>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</si>
  <si>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</si>
  <si>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</si>
  <si>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</si>
  <si>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</si>
  <si>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</si>
  <si>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</si>
  <si>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</si>
  <si>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</si>
  <si>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</si>
  <si>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</si>
  <si>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</si>
  <si>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</si>
  <si>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</si>
  <si>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</si>
  <si>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</si>
  <si>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</si>
  <si>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</si>
  <si>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</si>
  <si>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</si>
  <si>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</si>
  <si>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</si>
  <si>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</si>
  <si>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</si>
  <si>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</si>
  <si>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</si>
  <si>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</si>
  <si>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</si>
  <si>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</si>
  <si>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</si>
  <si>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</si>
  <si>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</si>
  <si>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</si>
  <si>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</si>
  <si>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</si>
  <si>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</si>
  <si>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</si>
  <si>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</si>
  <si>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</si>
  <si>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</si>
  <si>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</si>
  <si>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</si>
  <si>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</si>
  <si>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</si>
  <si>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</si>
  <si>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</si>
  <si>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</si>
  <si>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</si>
  <si>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</si>
  <si>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</si>
  <si>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</si>
  <si>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</si>
  <si>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</si>
  <si>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</si>
  <si>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</si>
  <si>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</si>
  <si>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</si>
  <si>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</si>
  <si>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</si>
  <si>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</si>
  <si>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</si>
  <si>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</si>
  <si>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</si>
  <si>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</si>
  <si>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</si>
  <si>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</si>
  <si>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</si>
  <si>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</si>
  <si>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</si>
  <si>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</si>
  <si>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</si>
  <si>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</si>
  <si>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</si>
  <si>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</si>
  <si>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</si>
  <si>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</si>
  <si>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</si>
  <si>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</si>
  <si>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</si>
  <si>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</si>
  <si>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</si>
  <si>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</si>
  <si>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</si>
  <si>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</si>
  <si>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</si>
  <si>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</si>
  <si>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</si>
  <si>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</si>
  <si>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</si>
  <si>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</si>
  <si>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</si>
  <si>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</si>
  <si>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</si>
  <si>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</si>
  <si>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</si>
  <si>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</si>
  <si>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</si>
  <si>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</si>
  <si>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</si>
  <si>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</si>
  <si>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</si>
  <si>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</si>
  <si>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</si>
  <si>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</si>
  <si>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</si>
  <si>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</si>
  <si>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</si>
  <si>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</si>
  <si>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</si>
  <si>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</si>
  <si>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</si>
  <si>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</si>
  <si>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</si>
  <si>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</si>
  <si>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</si>
  <si>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</si>
  <si>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</si>
  <si>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</si>
  <si>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</si>
  <si>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</si>
  <si>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</si>
  <si>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</si>
  <si>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</si>
  <si>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</si>
  <si>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</si>
  <si>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</si>
  <si>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</si>
  <si>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</si>
  <si>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</si>
  <si>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</si>
  <si>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</si>
  <si>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</si>
  <si>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</si>
  <si>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</si>
  <si>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</si>
  <si>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</si>
  <si>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</si>
  <si>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</si>
  <si>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</si>
  <si>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</si>
  <si>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</si>
  <si>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</si>
  <si>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</si>
  <si>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</si>
  <si>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</si>
  <si>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</si>
  <si>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</si>
  <si>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</si>
  <si>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</si>
  <si>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</si>
  <si>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</si>
  <si>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</si>
  <si>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</si>
  <si>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</si>
  <si>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</si>
  <si>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</si>
  <si>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</si>
  <si>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</si>
  <si>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</si>
  <si>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</si>
  <si>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</si>
  <si>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</si>
  <si>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</si>
  <si>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</si>
  <si>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</si>
  <si>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</si>
  <si>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</si>
  <si>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</si>
  <si>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</si>
  <si>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</si>
  <si>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</si>
  <si>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</si>
  <si>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</si>
  <si>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</si>
  <si>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</si>
  <si>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</si>
  <si>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</si>
  <si>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</si>
  <si>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</si>
  <si>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</si>
  <si>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</si>
  <si>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</si>
  <si>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</si>
  <si>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</si>
  <si>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</si>
  <si>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</si>
  <si>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</si>
  <si>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</si>
  <si>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</si>
  <si>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</si>
  <si>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</si>
  <si>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</si>
  <si>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</si>
  <si>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</si>
  <si>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</si>
  <si>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</si>
  <si>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</si>
  <si>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</si>
  <si>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</si>
  <si>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</si>
  <si>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</si>
  <si>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</si>
  <si>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</si>
  <si>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</si>
  <si>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</si>
  <si>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</si>
  <si>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</si>
  <si>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</si>
  <si>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</si>
  <si>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</si>
  <si>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</si>
  <si>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</si>
  <si>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</si>
  <si>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</si>
  <si>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</si>
  <si>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</si>
  <si>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</si>
  <si>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</si>
  <si>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</si>
  <si>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</si>
  <si>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</si>
  <si>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</si>
  <si>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</si>
  <si>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</si>
  <si>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</si>
  <si>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</si>
  <si>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</si>
  <si>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</si>
  <si>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</si>
  <si>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</si>
  <si>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</si>
  <si>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</si>
  <si>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</si>
  <si>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</si>
  <si>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</si>
  <si>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</si>
  <si>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</si>
  <si>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</si>
  <si>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</si>
  <si>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</si>
  <si>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</si>
  <si>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</si>
  <si>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</si>
  <si>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</si>
  <si>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</si>
  <si>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</si>
  <si>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</si>
  <si>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</si>
  <si>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</si>
  <si>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</si>
  <si>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</si>
  <si>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</si>
  <si>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</si>
  <si>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</si>
  <si>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</si>
  <si>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</si>
  <si>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</si>
  <si>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</si>
  <si>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</si>
  <si>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</si>
  <si>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</si>
  <si>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</si>
  <si>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</si>
  <si>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</si>
  <si>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</si>
  <si>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</si>
  <si>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</si>
  <si>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</si>
  <si>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</si>
  <si>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</si>
  <si>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</si>
  <si>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</si>
  <si>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</si>
  <si>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</si>
  <si>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</si>
  <si>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</si>
  <si>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</si>
  <si>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</si>
  <si>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</si>
  <si>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</si>
  <si>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</si>
  <si>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</si>
  <si>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</si>
  <si>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</si>
  <si>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</si>
  <si>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</si>
  <si>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</si>
  <si>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</si>
  <si>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</si>
  <si>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</si>
  <si>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</si>
  <si>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</si>
  <si>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</si>
  <si>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</si>
  <si>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</si>
  <si>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</si>
  <si>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</si>
  <si>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</si>
  <si>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</si>
  <si>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</si>
  <si>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</si>
  <si>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</si>
  <si>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</si>
  <si>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</si>
  <si>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</si>
  <si>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</si>
  <si>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</si>
  <si>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</si>
  <si>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</si>
  <si>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</si>
  <si>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</si>
  <si>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</si>
  <si>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</si>
  <si>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</si>
  <si>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</si>
  <si>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</si>
  <si>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</si>
  <si>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</si>
  <si>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</si>
  <si>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</si>
  <si>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</si>
  <si>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</si>
  <si>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</si>
  <si>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</si>
  <si>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</si>
  <si>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</si>
  <si>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</si>
  <si>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</si>
  <si>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</si>
  <si>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</si>
  <si>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</si>
  <si>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</si>
  <si>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</si>
  <si>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</si>
  <si>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</si>
  <si>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</si>
  <si>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</si>
  <si>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</si>
  <si>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</si>
  <si>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</si>
  <si>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</si>
  <si>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</si>
  <si>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</si>
  <si>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</si>
  <si>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</si>
  <si>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</si>
  <si>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</si>
  <si>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</si>
  <si>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</si>
  <si>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</si>
  <si>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</si>
  <si>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</si>
  <si>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</si>
  <si>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</si>
  <si>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</si>
  <si>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</si>
  <si>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</si>
  <si>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</si>
  <si>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</si>
  <si>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</si>
  <si>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</si>
  <si>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</si>
  <si>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</si>
  <si>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</si>
  <si>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</si>
  <si>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</si>
  <si>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</si>
  <si>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</si>
  <si>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</si>
  <si>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</si>
  <si>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</si>
  <si>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</si>
  <si>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</si>
  <si>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</si>
  <si>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</si>
  <si>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</si>
  <si>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</si>
  <si>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</si>
  <si>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</si>
  <si>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</si>
  <si>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</si>
  <si>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</si>
  <si>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</si>
  <si>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</si>
  <si>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</si>
  <si>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</si>
  <si>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</si>
  <si>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</si>
  <si>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</si>
  <si>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</si>
  <si>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</si>
  <si>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</si>
  <si>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</si>
  <si>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</si>
  <si>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</si>
  <si>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</si>
  <si>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</si>
  <si>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</si>
  <si>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</si>
  <si>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</si>
  <si>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</si>
  <si>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</si>
  <si>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</si>
  <si>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</si>
  <si>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</si>
  <si>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</si>
  <si>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</si>
  <si>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</si>
  <si>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</si>
  <si>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</si>
  <si>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</si>
  <si>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</si>
  <si>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</si>
  <si>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</si>
  <si>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</si>
  <si>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</si>
  <si>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</si>
  <si>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</si>
  <si>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</si>
  <si>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</si>
  <si>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</si>
  <si>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</si>
  <si>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</si>
  <si>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</si>
  <si>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</si>
  <si>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</si>
  <si>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</si>
  <si>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</si>
  <si>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</si>
  <si>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</si>
  <si>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</si>
  <si>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</si>
  <si>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</si>
  <si>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</si>
  <si>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</si>
  <si>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</si>
  <si>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</si>
  <si>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</si>
  <si>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</si>
  <si>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</si>
  <si>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</si>
  <si>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</si>
  <si>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</si>
  <si>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</si>
  <si>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</si>
  <si>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</si>
  <si>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</si>
  <si>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</si>
  <si>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</si>
  <si>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</si>
  <si>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</si>
  <si>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</si>
  <si>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</si>
  <si>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</si>
  <si>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</si>
  <si>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</si>
  <si>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</si>
  <si>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</si>
  <si>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</si>
  <si>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</si>
  <si>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</si>
  <si>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</si>
  <si>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</si>
  <si>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</si>
  <si>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</si>
  <si>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</si>
  <si>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</si>
  <si>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</si>
  <si>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</si>
  <si>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</si>
  <si>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</si>
  <si>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</si>
  <si>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</si>
  <si>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</si>
  <si>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</si>
  <si>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</si>
  <si>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</si>
  <si>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</si>
  <si>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</si>
  <si>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</si>
  <si>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</si>
  <si>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</si>
  <si>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</si>
  <si>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</si>
  <si>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</si>
  <si>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</si>
  <si>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</si>
  <si>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</si>
  <si>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</si>
  <si>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</si>
  <si>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</si>
  <si>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</si>
  <si>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</si>
  <si>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</si>
  <si>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</si>
  <si>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</si>
  <si>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</si>
  <si>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</si>
  <si>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</si>
  <si>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</si>
  <si>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</si>
  <si>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</si>
  <si>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</si>
  <si>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</si>
  <si>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</si>
  <si>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</si>
  <si>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</si>
  <si>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</si>
  <si>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</si>
  <si>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</si>
  <si>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</si>
  <si>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</si>
  <si>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</si>
  <si>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</si>
  <si>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</si>
  <si>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</si>
  <si>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</si>
  <si>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</si>
  <si>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</si>
  <si>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</si>
  <si>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</si>
  <si>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</si>
  <si>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</si>
  <si>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</si>
  <si>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</si>
  <si>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</si>
  <si>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</si>
  <si>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</si>
  <si>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</si>
  <si>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</si>
  <si>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</si>
  <si>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</si>
  <si>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</si>
  <si>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</si>
  <si>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</si>
  <si>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</si>
  <si>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</si>
  <si>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</si>
  <si>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</si>
  <si>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</si>
  <si>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</si>
  <si>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</si>
  <si>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</si>
  <si>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</si>
  <si>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</si>
  <si>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</si>
  <si>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</si>
  <si>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</si>
  <si>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</si>
  <si>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</si>
  <si>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</si>
  <si>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</si>
  <si>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</si>
  <si>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</si>
  <si>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</si>
  <si>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</si>
  <si>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</si>
  <si>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</si>
  <si>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</si>
  <si>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</si>
  <si>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</si>
  <si>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</si>
  <si>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</si>
  <si>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</si>
  <si>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</si>
  <si>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</si>
  <si>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</si>
  <si>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</si>
  <si>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</si>
  <si>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</si>
  <si>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</si>
  <si>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</si>
  <si>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</si>
  <si>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</si>
  <si>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</si>
  <si>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</si>
  <si>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</si>
  <si>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</si>
  <si>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</si>
  <si>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</si>
  <si>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</si>
  <si>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</si>
  <si>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</si>
  <si>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</si>
  <si>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</si>
  <si>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</si>
  <si>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</si>
  <si>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</si>
  <si>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</si>
  <si>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</si>
  <si>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</si>
  <si>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</si>
  <si>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</si>
  <si>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</si>
  <si>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</si>
  <si>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</si>
  <si>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</si>
  <si>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</si>
  <si>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</si>
  <si>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</si>
  <si>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</si>
  <si>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</si>
  <si>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</si>
  <si>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</si>
  <si>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</si>
  <si>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</si>
  <si>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</si>
  <si>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</si>
  <si>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</si>
  <si>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</si>
  <si>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</si>
  <si>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</si>
  <si>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</si>
  <si>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</si>
  <si>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</si>
  <si>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</si>
  <si>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</si>
  <si>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</si>
  <si>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</si>
  <si>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</si>
  <si>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</si>
  <si>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</si>
  <si>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</si>
  <si>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</si>
  <si>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</si>
  <si>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</si>
  <si>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</si>
  <si>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</si>
  <si>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</si>
  <si>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</si>
  <si>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</si>
  <si>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</si>
  <si>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</si>
  <si>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</si>
  <si>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</si>
  <si>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</si>
  <si>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</si>
  <si>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</si>
  <si>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</si>
  <si>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</si>
  <si>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</si>
  <si>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</si>
  <si>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</si>
  <si>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</si>
  <si>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</si>
  <si>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</si>
  <si>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</si>
  <si>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</si>
  <si>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</si>
  <si>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</si>
  <si>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</si>
  <si>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</si>
  <si>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</si>
  <si>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</si>
  <si>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</si>
  <si>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</si>
  <si>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</si>
  <si>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</si>
  <si>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</si>
  <si>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</si>
  <si>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</si>
  <si>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</si>
  <si>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</si>
  <si>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</si>
  <si>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</si>
  <si>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</si>
  <si>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</si>
  <si>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</si>
  <si>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</si>
  <si>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</si>
  <si>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</si>
  <si>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</si>
  <si>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</si>
  <si>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</si>
  <si>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</si>
  <si>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</si>
  <si>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</si>
  <si>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</si>
  <si>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</si>
  <si>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</si>
  <si>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</si>
  <si>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</si>
  <si>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</si>
  <si>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</si>
  <si>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</si>
  <si>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</si>
  <si>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</si>
  <si>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</si>
  <si>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</si>
  <si>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</si>
  <si>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</si>
  <si>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</si>
  <si>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</si>
  <si>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</si>
  <si>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</si>
  <si>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</si>
  <si>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</si>
  <si>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</si>
  <si>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</si>
  <si>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</si>
  <si>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</si>
  <si>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</si>
  <si>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</si>
  <si>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</si>
  <si>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</si>
  <si>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</si>
  <si>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</si>
  <si>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</si>
  <si>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</si>
  <si>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</si>
  <si>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</si>
  <si>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</si>
  <si>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</si>
  <si>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</si>
  <si>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</si>
  <si>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</si>
  <si>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</si>
  <si>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</si>
  <si>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</si>
  <si>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</si>
  <si>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</si>
  <si>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</si>
  <si>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</si>
  <si>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</si>
  <si>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</si>
  <si>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</si>
  <si>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</si>
  <si>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</si>
  <si>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</si>
  <si>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</si>
  <si>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</si>
  <si>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</si>
  <si>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</si>
  <si>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</si>
  <si>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</si>
  <si>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</si>
  <si>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</si>
  <si>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</si>
  <si>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</si>
  <si>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</si>
  <si>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</si>
  <si>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</si>
  <si>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</si>
  <si>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</si>
  <si>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</si>
  <si>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</si>
  <si>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</si>
  <si>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</si>
  <si>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</si>
  <si>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</si>
  <si>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</si>
  <si>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</si>
  <si>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</si>
  <si>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</si>
  <si>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</si>
  <si>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</si>
  <si>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</si>
  <si>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</si>
  <si>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</si>
  <si>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</si>
  <si>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</si>
  <si>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</si>
  <si>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</si>
  <si>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</si>
  <si>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</si>
  <si>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</si>
  <si>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</si>
  <si>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</si>
  <si>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</si>
  <si>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</si>
  <si>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</si>
  <si>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</si>
  <si>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</si>
  <si>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</si>
  <si>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</si>
  <si>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</si>
  <si>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</si>
  <si>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</si>
  <si>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</si>
  <si>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</si>
  <si>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</si>
  <si>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</si>
  <si>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</si>
  <si>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</si>
  <si>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</si>
  <si>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</si>
  <si>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</si>
  <si>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</si>
  <si>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</si>
  <si>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</si>
  <si>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</si>
  <si>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</si>
  <si>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</si>
  <si>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</si>
  <si>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</si>
  <si>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</si>
  <si>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</si>
  <si>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</si>
  <si>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</si>
  <si>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</si>
  <si>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</si>
  <si>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</si>
  <si>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</si>
  <si>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</si>
  <si>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</si>
  <si>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</si>
  <si>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</si>
  <si>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</si>
  <si>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</si>
  <si>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</si>
  <si>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</si>
  <si>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</si>
  <si>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</si>
  <si>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</si>
  <si>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</si>
  <si>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</si>
  <si>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</si>
  <si>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</si>
  <si>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</si>
  <si>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</si>
  <si>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</si>
  <si>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</si>
  <si>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</si>
  <si>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</si>
  <si>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</si>
  <si>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</si>
  <si>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</si>
  <si>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</si>
  <si>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</si>
  <si>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</si>
  <si>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</si>
  <si>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</si>
  <si>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</si>
  <si>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</si>
  <si>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</si>
  <si>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</si>
  <si>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</si>
  <si>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</si>
  <si>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</si>
  <si>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</si>
  <si>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</si>
  <si>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</si>
  <si>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</si>
  <si>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</si>
  <si>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</si>
  <si>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</si>
  <si>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</si>
  <si>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</si>
  <si>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</si>
  <si>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</si>
  <si>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</si>
  <si>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</si>
  <si>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</si>
  <si>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</si>
  <si>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</si>
  <si>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</si>
  <si>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</si>
  <si>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</si>
  <si>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</si>
  <si>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</si>
  <si>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</si>
  <si>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</si>
  <si>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</si>
  <si>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</si>
  <si>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</si>
  <si>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</si>
  <si>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</si>
  <si>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</si>
  <si>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</si>
  <si>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</si>
  <si>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</si>
  <si>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</si>
  <si>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</si>
  <si>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</si>
  <si>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</si>
  <si>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</si>
  <si>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</si>
  <si>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</si>
  <si>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</si>
  <si>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</si>
  <si>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</si>
  <si>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</si>
  <si>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</si>
  <si>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</si>
  <si>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</si>
  <si>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</si>
  <si>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</si>
  <si>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</si>
  <si>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</si>
  <si>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</si>
  <si>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</si>
  <si>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</si>
  <si>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</si>
  <si>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</si>
  <si>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</si>
  <si>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</si>
  <si>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</si>
  <si>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</si>
  <si>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</si>
  <si>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</si>
  <si>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</si>
  <si>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</si>
  <si>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</si>
  <si>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</si>
  <si>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</si>
  <si>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</si>
  <si>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</si>
  <si>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</si>
  <si>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</si>
  <si>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</si>
  <si>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</si>
  <si>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</si>
  <si>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</si>
  <si>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</si>
  <si>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</si>
  <si>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</si>
  <si>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</si>
  <si>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</si>
  <si>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</si>
  <si>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</si>
  <si>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</si>
  <si>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</si>
  <si>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</si>
  <si>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</si>
  <si>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</si>
  <si>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</si>
  <si>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</si>
  <si>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</si>
  <si>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</si>
  <si>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</si>
  <si>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</si>
  <si>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</si>
  <si>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</si>
  <si>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</si>
  <si>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</si>
  <si>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</si>
  <si>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</si>
  <si>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</si>
  <si>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</si>
  <si>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</si>
  <si>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</si>
  <si>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</si>
  <si>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</si>
  <si>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</si>
  <si>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</si>
  <si>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</si>
  <si>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</si>
  <si>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</si>
  <si>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</si>
  <si>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</si>
  <si>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</si>
  <si>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</si>
  <si>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</si>
  <si>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</si>
  <si>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</si>
  <si>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</si>
  <si>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</si>
  <si>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</si>
  <si>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</si>
  <si>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</si>
  <si>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</si>
  <si>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</si>
  <si>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</si>
  <si>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</si>
  <si>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</si>
  <si>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</si>
  <si>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</si>
  <si>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</si>
  <si>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</si>
  <si>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</si>
  <si>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</si>
  <si>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</si>
  <si>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</si>
  <si>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</si>
  <si>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</si>
  <si>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</si>
  <si>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</si>
  <si>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</si>
  <si>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</si>
  <si>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</si>
  <si>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</si>
  <si>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</si>
  <si>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</si>
  <si>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</si>
  <si>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</si>
  <si>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</si>
  <si>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</si>
  <si>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</si>
  <si>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</si>
  <si>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</si>
  <si>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</si>
  <si>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</si>
  <si>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</si>
  <si>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</si>
  <si>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</si>
  <si>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</si>
  <si>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</si>
  <si>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</si>
  <si>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</si>
  <si>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</si>
  <si>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</si>
  <si>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</si>
  <si>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</si>
  <si>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</si>
  <si>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</si>
  <si>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</si>
  <si>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</si>
  <si>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</si>
  <si>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</si>
  <si>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</si>
  <si>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</si>
  <si>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</si>
  <si>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</si>
  <si>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</si>
  <si>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</si>
  <si>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</si>
  <si>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</si>
  <si>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</si>
  <si>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</si>
  <si>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</si>
  <si>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</si>
  <si>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</si>
  <si>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</si>
  <si>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</si>
  <si>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</si>
  <si>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</si>
  <si>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</si>
  <si>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</si>
  <si>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</si>
  <si>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</si>
  <si>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</si>
  <si>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</si>
  <si>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</si>
  <si>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</si>
  <si>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</si>
  <si>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</si>
  <si>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</si>
  <si>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</si>
  <si>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</si>
  <si>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</si>
  <si>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</si>
  <si>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</si>
  <si>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</si>
  <si>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</si>
  <si>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</si>
  <si>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</si>
  <si>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</si>
  <si>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</si>
  <si>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</si>
  <si>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</si>
  <si>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</si>
  <si>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</si>
  <si>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</si>
  <si>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</si>
  <si>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</si>
  <si>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</si>
  <si>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</si>
  <si>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</si>
  <si>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</si>
  <si>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</si>
  <si>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</si>
  <si>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</si>
  <si>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</si>
  <si>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</si>
  <si>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</si>
  <si>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</si>
  <si>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</si>
  <si>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</si>
  <si>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</si>
  <si>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</si>
  <si>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</si>
  <si>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</si>
  <si>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</si>
  <si>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</si>
  <si>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</si>
  <si>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</si>
  <si>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</si>
  <si>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</si>
  <si>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</si>
  <si>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</si>
  <si>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</si>
  <si>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</si>
  <si>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</si>
  <si>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</si>
  <si>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</si>
  <si>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</si>
  <si>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</si>
  <si>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</si>
  <si>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</si>
  <si>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</si>
  <si>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</si>
  <si>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</si>
  <si>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</si>
  <si>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</si>
  <si>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</si>
  <si>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</si>
  <si>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</si>
  <si>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</si>
  <si>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</si>
  <si>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</si>
  <si>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</si>
  <si>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</si>
  <si>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</si>
  <si>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</si>
  <si>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</si>
  <si>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</si>
  <si>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</si>
  <si>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</si>
  <si>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</si>
  <si>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</si>
  <si>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</si>
  <si>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</si>
  <si>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</si>
  <si>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</si>
  <si>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</si>
  <si>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</si>
  <si>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</si>
  <si>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</si>
  <si>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</si>
  <si>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</si>
  <si>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</si>
  <si>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</si>
  <si>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</si>
  <si>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</si>
  <si>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</si>
  <si>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</si>
  <si>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</si>
  <si>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</si>
  <si>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</si>
  <si>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</si>
  <si>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</si>
  <si>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</si>
  <si>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</si>
  <si>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</si>
  <si>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</si>
  <si>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</si>
  <si>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</si>
  <si>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</si>
  <si>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</si>
  <si>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</si>
  <si>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</si>
  <si>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</si>
  <si>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</si>
  <si>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</si>
  <si>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</si>
  <si>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</si>
  <si>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</si>
  <si>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</si>
  <si>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</si>
  <si>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</si>
  <si>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</si>
  <si>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</si>
  <si>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</si>
  <si>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</si>
  <si>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</si>
  <si>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</si>
  <si>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</si>
  <si>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</si>
  <si>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</si>
  <si>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</si>
  <si>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</si>
  <si>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</si>
  <si>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</si>
  <si>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</si>
  <si>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</si>
  <si>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</si>
  <si>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</si>
  <si>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</si>
  <si>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</si>
  <si>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</si>
  <si>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</si>
  <si>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</si>
  <si>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</si>
  <si>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</si>
  <si>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</si>
  <si>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</si>
  <si>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</si>
  <si>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</si>
  <si>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</si>
  <si>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</si>
  <si>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</si>
  <si>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</si>
  <si>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</si>
  <si>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</si>
  <si>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</si>
  <si>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</si>
  <si>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</si>
  <si>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</si>
  <si>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</si>
  <si>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</si>
  <si>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</si>
  <si>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</si>
  <si>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</si>
  <si>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</si>
  <si>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</si>
  <si>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</si>
  <si>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</si>
  <si>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</si>
  <si>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</si>
  <si>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</si>
  <si>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</si>
  <si>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</si>
  <si>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</si>
  <si>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</si>
  <si>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</si>
  <si>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</si>
  <si>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</si>
  <si>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</si>
  <si>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</si>
  <si>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</si>
  <si>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</si>
  <si>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</si>
  <si>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</si>
  <si>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</si>
  <si>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</si>
  <si>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</si>
  <si>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</si>
  <si>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</si>
  <si>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</si>
  <si>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</si>
  <si>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</si>
  <si>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</si>
  <si>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</si>
  <si>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</si>
  <si>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</si>
  <si>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</si>
  <si>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</si>
  <si>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</si>
  <si>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</si>
  <si>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</si>
  <si>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</si>
  <si>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</si>
  <si>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</si>
  <si>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</si>
  <si>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</si>
  <si>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</si>
  <si>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</si>
  <si>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</si>
  <si>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</si>
  <si>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</si>
  <si>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</si>
  <si>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</si>
  <si>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</si>
  <si>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</si>
  <si>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</si>
  <si>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</si>
  <si>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</si>
  <si>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</si>
  <si>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</si>
  <si>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</si>
  <si>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</si>
  <si>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</si>
  <si>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</si>
  <si>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</si>
  <si>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</si>
  <si>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</si>
  <si>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</si>
  <si>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</si>
  <si>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</si>
  <si>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</si>
  <si>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</si>
  <si>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</si>
  <si>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</si>
  <si>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</si>
  <si>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</si>
  <si>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</si>
  <si>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</si>
  <si>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</si>
  <si>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</si>
  <si>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</si>
  <si>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</si>
  <si>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</si>
  <si>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</si>
  <si>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</si>
  <si>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</si>
  <si>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</si>
  <si>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</si>
  <si>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</si>
  <si>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</si>
  <si>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</si>
  <si>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</si>
  <si>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</si>
  <si>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</si>
  <si>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</si>
  <si>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</si>
  <si>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</si>
  <si>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</si>
  <si>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</si>
  <si>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</si>
  <si>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</si>
  <si>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</si>
  <si>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</si>
  <si>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</si>
  <si>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</si>
  <si>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</si>
  <si>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</si>
  <si>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</si>
  <si>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</si>
  <si>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</si>
  <si>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</si>
  <si>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</si>
  <si>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</si>
  <si>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</si>
  <si>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</si>
  <si>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</si>
  <si>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</si>
  <si>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</si>
  <si>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</si>
  <si>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</si>
  <si>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</si>
  <si>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</si>
  <si>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</si>
  <si>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</si>
  <si>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</si>
  <si>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</si>
  <si>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</si>
  <si>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</si>
  <si>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</si>
  <si>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</si>
  <si>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</si>
  <si>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</si>
  <si>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</si>
  <si>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</si>
  <si>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</si>
  <si>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</si>
  <si>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</si>
  <si>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</si>
  <si>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</si>
  <si>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</si>
  <si>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</si>
  <si>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</si>
  <si>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</si>
  <si>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</si>
  <si>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</si>
  <si>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</si>
  <si>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</si>
  <si>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</si>
  <si>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</si>
  <si>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</si>
  <si>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</si>
  <si>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</si>
  <si>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</si>
  <si>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</si>
  <si>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</si>
  <si>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</si>
  <si>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</si>
  <si>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</si>
  <si>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</si>
  <si>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</si>
  <si>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</si>
  <si>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</si>
  <si>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</si>
  <si>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</si>
  <si>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</si>
  <si>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</si>
  <si>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</si>
  <si>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</si>
  <si>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</si>
  <si>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</si>
  <si>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</si>
  <si>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</si>
  <si>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</si>
  <si>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</si>
  <si>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</si>
  <si>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</si>
  <si>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</si>
  <si>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</si>
  <si>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</si>
  <si>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</si>
  <si>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</si>
  <si>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</si>
  <si>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</si>
  <si>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</si>
  <si>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</si>
  <si>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</si>
  <si>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</si>
  <si>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</si>
  <si>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</si>
  <si>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</si>
  <si>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</si>
  <si>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</si>
  <si>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</si>
  <si>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</si>
  <si>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</si>
  <si>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</si>
  <si>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</si>
  <si>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</si>
  <si>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</si>
  <si>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</si>
  <si>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</si>
  <si>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</si>
  <si>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</si>
  <si>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</si>
  <si>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</si>
  <si>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</si>
  <si>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</si>
  <si>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</si>
  <si>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</si>
  <si>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</si>
  <si>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</si>
  <si>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</si>
  <si>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</si>
  <si>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</si>
  <si>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</si>
  <si>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</si>
  <si>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</si>
  <si>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</si>
  <si>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</si>
  <si>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</si>
  <si>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</si>
  <si>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</si>
  <si>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</si>
  <si>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</si>
  <si>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</si>
  <si>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</si>
  <si>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</si>
  <si>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</si>
  <si>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</si>
  <si>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</si>
  <si>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</si>
  <si>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</si>
  <si>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</si>
  <si>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</si>
  <si>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</si>
  <si>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</si>
  <si>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</si>
  <si>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</si>
  <si>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</si>
  <si>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</si>
  <si>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</si>
  <si>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</si>
  <si>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</si>
  <si>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</si>
  <si>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</si>
  <si>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</si>
  <si>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</si>
  <si>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</si>
  <si>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</si>
  <si>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</si>
  <si>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</si>
  <si>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</si>
  <si>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</si>
  <si>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</si>
  <si>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</si>
  <si>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</si>
  <si>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</si>
  <si>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</si>
  <si>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</si>
  <si>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</si>
  <si>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</si>
  <si>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</si>
  <si>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</si>
  <si>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</si>
  <si>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</si>
  <si>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</si>
  <si>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</si>
  <si>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</si>
  <si>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</si>
  <si>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</si>
  <si>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</si>
  <si>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</si>
  <si>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</si>
  <si>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</si>
  <si>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</si>
  <si>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</si>
  <si>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</si>
  <si>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</si>
  <si>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</si>
  <si>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</si>
  <si>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</si>
  <si>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</si>
  <si>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</si>
  <si>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</si>
  <si>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</si>
  <si>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</si>
  <si>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</si>
  <si>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</si>
  <si>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</si>
  <si>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</si>
  <si>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</si>
  <si>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</si>
  <si>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</si>
  <si>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</si>
  <si>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</si>
  <si>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</si>
  <si>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</si>
  <si>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</si>
  <si>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</si>
  <si>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</si>
  <si>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</si>
  <si>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</si>
  <si>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</si>
  <si>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</si>
  <si>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</si>
  <si>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</si>
  <si>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</si>
  <si>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</si>
  <si>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</si>
  <si>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</si>
  <si>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</si>
  <si>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</si>
  <si>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</si>
  <si>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</si>
  <si>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</si>
  <si>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</si>
  <si>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</si>
  <si>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</si>
  <si>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</si>
  <si>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</si>
  <si>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</si>
  <si>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</si>
  <si>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</si>
  <si>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</si>
  <si>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</si>
  <si>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</si>
  <si>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</si>
  <si>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</si>
  <si>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</si>
  <si>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</si>
  <si>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</si>
  <si>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</si>
  <si>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</si>
  <si>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</si>
  <si>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</si>
  <si>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</si>
  <si>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</si>
  <si>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</si>
  <si>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</si>
  <si>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</si>
  <si>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</si>
  <si>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</si>
  <si>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</si>
  <si>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</si>
  <si>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</si>
  <si>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</si>
  <si>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</si>
  <si>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</si>
  <si>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</si>
  <si>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</si>
  <si>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</si>
  <si>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</si>
  <si>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</si>
  <si>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</si>
  <si>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</si>
  <si>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</si>
  <si>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</si>
  <si>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</si>
  <si>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</si>
  <si>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</si>
  <si>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</si>
  <si>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</si>
  <si>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</si>
  <si>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</si>
  <si>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</si>
  <si>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</si>
  <si>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</si>
  <si>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</si>
  <si>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</si>
  <si>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</si>
  <si>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</si>
  <si>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</si>
  <si>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</si>
  <si>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</si>
  <si>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</si>
  <si>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</si>
  <si>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</si>
  <si>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</si>
  <si>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</si>
  <si>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</si>
  <si>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</si>
  <si>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</si>
  <si>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</si>
  <si>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</si>
  <si>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</si>
  <si>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</si>
  <si>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</si>
  <si>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</si>
  <si>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</si>
  <si>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</si>
  <si>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</si>
  <si>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</si>
  <si>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</si>
  <si>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</si>
  <si>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</si>
  <si>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</si>
  <si>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</si>
  <si>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</si>
  <si>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</si>
  <si>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</si>
  <si>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</si>
  <si>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</si>
  <si>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</si>
  <si>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</si>
  <si>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</si>
  <si>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</si>
  <si>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</si>
  <si>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</si>
  <si>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</si>
  <si>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</si>
  <si>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</si>
  <si>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</si>
  <si>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</si>
  <si>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</si>
  <si>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</si>
  <si>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</si>
  <si>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</si>
  <si>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</si>
  <si>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</si>
  <si>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</si>
  <si>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</si>
  <si>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</si>
  <si>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</si>
  <si>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</si>
  <si>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</si>
  <si>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</si>
  <si>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</si>
  <si>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</si>
  <si>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</si>
  <si>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</si>
  <si>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</si>
  <si>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</si>
  <si>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</si>
  <si>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</si>
  <si>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</si>
  <si>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</si>
  <si>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</si>
  <si>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</si>
  <si>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</si>
  <si>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</si>
  <si>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</si>
  <si>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</si>
  <si>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</si>
  <si>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</si>
  <si>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</si>
  <si>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</si>
  <si>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</si>
  <si>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</si>
  <si>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</si>
  <si>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</si>
  <si>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</si>
  <si>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</si>
  <si>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</si>
  <si>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</si>
  <si>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</si>
  <si>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</si>
  <si>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</si>
  <si>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</si>
  <si>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</si>
  <si>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</si>
  <si>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</si>
  <si>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</si>
  <si>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</si>
  <si>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</si>
  <si>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</si>
  <si>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</si>
  <si>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</si>
  <si>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</si>
  <si>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</si>
  <si>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</si>
  <si>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</si>
  <si>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</si>
  <si>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</si>
  <si>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</si>
  <si>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</si>
  <si>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</si>
  <si>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</si>
  <si>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</si>
  <si>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</si>
  <si>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</si>
  <si>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</si>
  <si>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</si>
  <si>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</si>
  <si>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</si>
  <si>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</si>
  <si>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</si>
  <si>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</si>
  <si>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</si>
  <si>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</si>
  <si>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</si>
  <si>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</si>
  <si>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</si>
  <si>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</si>
  <si>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</si>
  <si>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</si>
  <si>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</si>
  <si>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</si>
  <si>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</si>
  <si>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</si>
  <si>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</si>
  <si>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</si>
  <si>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</si>
  <si>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</si>
  <si>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</si>
  <si>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</si>
  <si>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</si>
  <si>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</si>
  <si>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</si>
  <si>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</si>
  <si>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</si>
  <si>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</si>
  <si>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</si>
  <si>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</si>
  <si>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</si>
  <si>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</si>
  <si>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</si>
  <si>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</si>
  <si>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</si>
  <si>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</si>
  <si>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</si>
  <si>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</si>
  <si>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</si>
  <si>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</si>
  <si>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</si>
  <si>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</si>
  <si>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</si>
  <si>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</si>
  <si>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</si>
  <si>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</si>
  <si>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</si>
  <si>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</si>
  <si>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</si>
  <si>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</si>
  <si>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</si>
  <si>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</si>
  <si>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</si>
  <si>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</si>
  <si>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</si>
  <si>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</si>
  <si>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</si>
  <si>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</si>
  <si>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</si>
  <si>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</si>
  <si>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</si>
  <si>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</si>
  <si>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</si>
  <si>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</si>
  <si>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</si>
  <si>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</si>
  <si>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</si>
  <si>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</si>
  <si>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</si>
  <si>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</si>
  <si>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</si>
  <si>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</si>
  <si>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</si>
  <si>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</si>
  <si>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</si>
  <si>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</si>
  <si>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</si>
  <si>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</si>
  <si>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</si>
  <si>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</si>
  <si>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</si>
  <si>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</si>
  <si>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</si>
  <si>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</si>
  <si>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</si>
  <si>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</si>
  <si>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</si>
  <si>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</si>
  <si>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</si>
  <si>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</si>
  <si>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</si>
  <si>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</si>
  <si>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</si>
  <si>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</si>
  <si>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</si>
  <si>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</si>
  <si>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</si>
  <si>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</si>
  <si>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</si>
  <si>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</si>
  <si>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</si>
  <si>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</si>
  <si>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</si>
  <si>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</si>
  <si>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</si>
  <si>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</si>
  <si>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</si>
  <si>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</si>
  <si>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</si>
  <si>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</si>
  <si>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</si>
  <si>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</si>
  <si>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</si>
  <si>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</si>
  <si>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</si>
  <si>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</si>
  <si>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</si>
  <si>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</si>
  <si>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</si>
  <si>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</si>
  <si>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</si>
  <si>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</si>
  <si>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</si>
  <si>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</si>
  <si>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</si>
  <si>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</si>
  <si>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</si>
  <si>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</si>
  <si>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</si>
  <si>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</si>
  <si>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</si>
  <si>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</si>
  <si>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</si>
  <si>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</si>
  <si>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</si>
  <si>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</si>
  <si>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</si>
  <si>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</si>
  <si>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</si>
  <si>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</si>
  <si>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</si>
  <si>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</si>
  <si>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</si>
  <si>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</si>
  <si>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</si>
  <si>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</si>
  <si>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</si>
  <si>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</si>
  <si>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</si>
  <si>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</si>
  <si>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</si>
  <si>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</si>
  <si>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</si>
  <si>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</si>
  <si>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</si>
  <si>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</si>
  <si>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</si>
  <si>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</si>
  <si>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</si>
  <si>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</si>
  <si>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</si>
  <si>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</si>
  <si>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</si>
  <si>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</si>
  <si>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</si>
  <si>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</si>
  <si>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</si>
  <si>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</si>
  <si>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</si>
  <si>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</si>
  <si>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</si>
  <si>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</si>
  <si>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</si>
  <si>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</si>
  <si>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</si>
  <si>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</si>
  <si>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</si>
  <si>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</si>
  <si>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</si>
  <si>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</si>
  <si>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</si>
  <si>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</si>
  <si>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</si>
  <si>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</si>
  <si>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</si>
  <si>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</si>
  <si>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</si>
  <si>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</si>
  <si>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</si>
  <si>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</si>
  <si>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</si>
  <si>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</si>
  <si>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</si>
  <si>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</si>
  <si>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</si>
  <si>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</si>
  <si>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</si>
  <si>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</si>
  <si>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</si>
  <si>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</si>
  <si>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</si>
  <si>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</si>
  <si>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</si>
  <si>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</si>
  <si>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</si>
  <si>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</si>
  <si>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</si>
  <si>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</si>
  <si>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</si>
  <si>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</si>
  <si>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</si>
  <si>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</si>
  <si>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</si>
  <si>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</si>
  <si>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</si>
  <si>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</si>
  <si>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</si>
  <si>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</si>
  <si>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</si>
  <si>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</si>
  <si>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</si>
  <si>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</si>
  <si>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</si>
  <si>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</si>
  <si>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</si>
  <si>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</si>
  <si>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</si>
  <si>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</si>
  <si>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</si>
  <si>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</si>
  <si>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</si>
  <si>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</si>
  <si>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</si>
  <si>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</si>
  <si>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</si>
  <si>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</si>
  <si>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</si>
  <si>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</si>
  <si>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</si>
  <si>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</si>
  <si>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</si>
  <si>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</si>
  <si>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</si>
  <si>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</si>
  <si>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</si>
  <si>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</si>
  <si>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</si>
  <si>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</si>
  <si>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</si>
  <si>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</si>
  <si>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</si>
  <si>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</si>
  <si>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</si>
  <si>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</si>
  <si>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</si>
  <si>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</si>
  <si>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</si>
  <si>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</si>
  <si>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</si>
  <si>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</si>
  <si>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</si>
  <si>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</si>
  <si>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</si>
  <si>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</si>
  <si>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</si>
  <si>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</si>
  <si>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</si>
  <si>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</si>
  <si>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</si>
  <si>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</si>
  <si>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</si>
  <si>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</si>
  <si>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</si>
  <si>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</si>
  <si>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</si>
  <si>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</si>
  <si>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</si>
  <si>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</si>
  <si>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</si>
  <si>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</si>
  <si>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</si>
  <si>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</si>
  <si>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</si>
  <si>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</si>
  <si>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</si>
  <si>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</si>
  <si>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</si>
  <si>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</si>
  <si>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</si>
  <si>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</si>
  <si>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</si>
  <si>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</si>
  <si>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</si>
  <si>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</si>
  <si>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</si>
  <si>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</si>
  <si>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</si>
  <si>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</si>
  <si>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</si>
  <si>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</si>
  <si>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</si>
  <si>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</si>
  <si>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</si>
  <si>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</si>
  <si>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</si>
  <si>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</si>
  <si>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</si>
  <si>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</si>
  <si>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</si>
  <si>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</si>
  <si>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</si>
  <si>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</si>
  <si>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</si>
  <si>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</si>
  <si>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</si>
  <si>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</si>
  <si>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</si>
  <si>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</si>
  <si>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</si>
  <si>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</si>
  <si>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</si>
  <si>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</si>
  <si>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</si>
  <si>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</si>
  <si>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</si>
  <si>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</si>
  <si>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</si>
  <si>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</si>
  <si>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</si>
  <si>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</si>
  <si>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</si>
  <si>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</si>
  <si>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</si>
  <si>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</si>
  <si>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</si>
  <si>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</si>
  <si>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</si>
  <si>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</si>
  <si>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</si>
  <si>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</si>
  <si>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</si>
  <si>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</si>
  <si>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</si>
  <si>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</si>
  <si>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</si>
  <si>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</si>
  <si>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</si>
  <si>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</si>
  <si>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</si>
  <si>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</si>
  <si>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</si>
  <si>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</si>
  <si>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</si>
  <si>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</si>
  <si>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</si>
  <si>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</si>
  <si>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</si>
  <si>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</si>
  <si>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</si>
  <si>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</si>
  <si>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</si>
  <si>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</si>
  <si>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</si>
  <si>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</si>
  <si>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</si>
  <si>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</si>
  <si>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</si>
  <si>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</si>
  <si>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</si>
  <si>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</si>
  <si>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</si>
  <si>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</si>
  <si>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</si>
  <si>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</si>
  <si>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</si>
  <si>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</si>
  <si>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</si>
  <si>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</si>
  <si>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</si>
  <si>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</si>
  <si>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</si>
  <si>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</si>
  <si>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</si>
  <si>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</si>
  <si>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</si>
  <si>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</si>
  <si>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</si>
  <si>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</si>
  <si>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</si>
  <si>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</si>
  <si>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</si>
  <si>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</si>
  <si>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</si>
  <si>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</si>
  <si>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</si>
  <si>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</si>
  <si>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</si>
  <si>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</si>
  <si>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</si>
  <si>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</si>
  <si>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</si>
  <si>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</si>
  <si>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</si>
  <si>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</si>
  <si>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</si>
  <si>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</si>
  <si>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</si>
  <si>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</si>
  <si>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</si>
  <si>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</si>
  <si>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</si>
  <si>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</si>
  <si>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</si>
  <si>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</si>
  <si>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</si>
  <si>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</si>
  <si>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</si>
  <si>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</si>
  <si>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</si>
  <si>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</si>
  <si>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</si>
  <si>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</si>
  <si>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</si>
  <si>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</si>
  <si>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</si>
  <si>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</si>
  <si>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</si>
  <si>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</si>
  <si>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</si>
  <si>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</si>
  <si>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</si>
  <si>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</si>
  <si>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</si>
  <si>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</si>
  <si>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</si>
  <si>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</si>
  <si>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</si>
  <si>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</si>
  <si>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</si>
  <si>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</si>
  <si>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</si>
  <si>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</si>
  <si>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</si>
  <si>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</si>
  <si>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</si>
  <si>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</si>
  <si>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</si>
  <si>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</si>
  <si>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</si>
  <si>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</si>
  <si>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</si>
  <si>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</si>
  <si>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</si>
  <si>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</si>
  <si>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</si>
  <si>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</si>
  <si>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</si>
  <si>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</si>
  <si>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</si>
  <si>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</si>
  <si>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</si>
  <si>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</si>
  <si>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</si>
  <si>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</si>
  <si>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</si>
  <si>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</si>
  <si>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</si>
  <si>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</si>
  <si>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</si>
  <si>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</si>
  <si>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</si>
  <si>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</si>
  <si>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</si>
  <si>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</si>
  <si>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</si>
  <si>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</si>
  <si>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</si>
  <si>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</si>
  <si>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</si>
  <si>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</si>
  <si>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</si>
  <si>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</si>
  <si>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</si>
  <si>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</si>
  <si>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</si>
  <si>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</si>
  <si>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</si>
  <si>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</si>
  <si>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</si>
  <si>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</si>
  <si>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</si>
  <si>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</si>
  <si>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</si>
  <si>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</si>
  <si>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</si>
  <si>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</si>
  <si>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</si>
  <si>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</si>
  <si>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</si>
  <si>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</si>
  <si>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</si>
  <si>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</si>
  <si>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</si>
  <si>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</si>
  <si>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</si>
  <si>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</si>
  <si>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</si>
  <si>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</si>
  <si>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</si>
  <si>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</si>
  <si>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</si>
  <si>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</si>
  <si>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</si>
  <si>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</si>
  <si>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</si>
  <si>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</si>
  <si>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</si>
  <si>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</si>
  <si>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</si>
  <si>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</si>
  <si>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</si>
  <si>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</si>
  <si>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</si>
  <si>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</si>
  <si>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</si>
  <si>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</si>
  <si>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</si>
  <si>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</si>
  <si>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</si>
  <si>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</si>
  <si>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</si>
  <si>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</si>
  <si>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</si>
  <si>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</si>
  <si>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</si>
  <si>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</si>
  <si>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</si>
  <si>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</si>
  <si>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</si>
  <si>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</si>
  <si>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</si>
  <si>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</si>
  <si>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</si>
  <si>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</si>
  <si>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</si>
  <si>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</si>
  <si>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</si>
  <si>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</si>
  <si>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</si>
  <si>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</si>
  <si>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</si>
  <si>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</si>
  <si>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</si>
  <si>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</si>
  <si>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</si>
  <si>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</si>
  <si>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</si>
  <si>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</si>
  <si>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</si>
  <si>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</si>
  <si>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</si>
  <si>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</si>
  <si>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</si>
  <si>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</si>
  <si>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</si>
  <si>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</si>
  <si>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</si>
  <si>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</si>
  <si>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</si>
  <si>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</si>
  <si>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</si>
  <si>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</si>
  <si>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</si>
  <si>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</si>
  <si>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</si>
  <si>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</si>
  <si>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</si>
  <si>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</si>
  <si>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</si>
  <si>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</si>
  <si>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</si>
  <si>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</si>
  <si>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</si>
  <si>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</si>
  <si>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</si>
  <si>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</si>
  <si>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</si>
  <si>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</si>
  <si>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</si>
  <si>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</si>
  <si>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</si>
  <si>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</si>
  <si>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</si>
  <si>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</si>
  <si>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</si>
  <si>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</si>
  <si>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</si>
  <si>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</si>
  <si>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</si>
  <si>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</si>
  <si>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</si>
  <si>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</si>
  <si>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</si>
  <si>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</si>
  <si>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</si>
  <si>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</si>
  <si>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</si>
  <si>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</si>
  <si>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</si>
  <si>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</si>
  <si>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</si>
  <si>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</si>
  <si>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</si>
  <si>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</si>
  <si>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</si>
  <si>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</si>
  <si>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</si>
  <si>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</si>
  <si>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</si>
  <si>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</si>
  <si>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</si>
  <si>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</si>
  <si>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</si>
  <si>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</si>
  <si>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</si>
  <si>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</si>
  <si>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</si>
  <si>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</si>
  <si>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</si>
  <si>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</si>
  <si>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</si>
  <si>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</si>
  <si>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</si>
  <si>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</si>
  <si>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</si>
  <si>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</si>
  <si>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</si>
  <si>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</si>
  <si>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</si>
  <si>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</si>
  <si>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</si>
  <si>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</si>
  <si>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</si>
  <si>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</si>
  <si>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</si>
  <si>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</si>
  <si>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</si>
  <si>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</si>
  <si>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</si>
  <si>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</si>
  <si>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</si>
  <si>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</si>
  <si>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</si>
  <si>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</si>
  <si>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</si>
  <si>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</si>
  <si>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</si>
  <si>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</si>
  <si>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</si>
  <si>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</si>
  <si>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</si>
  <si>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</si>
  <si>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</si>
  <si>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</si>
  <si>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</si>
  <si>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</si>
  <si>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</si>
  <si>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</si>
  <si>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</si>
  <si>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</si>
  <si>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</si>
  <si>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</si>
  <si>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</si>
  <si>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</si>
  <si>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</si>
  <si>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</si>
  <si>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</si>
  <si>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</si>
  <si>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</si>
  <si>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</si>
  <si>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</si>
  <si>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</si>
  <si>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</si>
  <si>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</si>
  <si>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</si>
  <si>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</si>
  <si>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</si>
  <si>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</si>
  <si>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</si>
  <si>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</si>
  <si>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</si>
  <si>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</si>
  <si>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</si>
  <si>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</si>
  <si>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</si>
  <si>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</si>
  <si>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</si>
  <si>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</si>
  <si>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</si>
  <si>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</si>
  <si>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</si>
  <si>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</si>
  <si>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</si>
  <si>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</si>
  <si>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</si>
  <si>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</si>
  <si>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</si>
  <si>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</si>
  <si>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</si>
  <si>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</si>
  <si>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</si>
  <si>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</si>
  <si>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</si>
  <si>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</si>
  <si>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</si>
  <si>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</si>
  <si>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</si>
  <si>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</si>
  <si>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</si>
  <si>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</si>
  <si>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</si>
  <si>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</si>
  <si>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</si>
  <si>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</si>
  <si>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</si>
  <si>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</si>
  <si>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</si>
  <si>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</si>
  <si>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</si>
  <si>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</si>
  <si>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</si>
  <si>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</si>
  <si>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</si>
  <si>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</si>
  <si>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</si>
  <si>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</si>
  <si>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</si>
  <si>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</si>
  <si>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</si>
  <si>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</si>
  <si>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</si>
  <si>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</si>
  <si>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</si>
  <si>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</si>
  <si>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</si>
  <si>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</si>
  <si>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</si>
  <si>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</si>
  <si>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</si>
  <si>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</si>
  <si>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</si>
  <si>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</si>
  <si>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</si>
  <si>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</si>
  <si>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</si>
  <si>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</si>
  <si>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</si>
  <si>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</si>
  <si>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</si>
  <si>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</si>
  <si>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</si>
  <si>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</si>
  <si>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</si>
  <si>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</si>
  <si>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</si>
  <si>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</si>
  <si>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</si>
  <si>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</si>
  <si>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</si>
  <si>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</si>
  <si>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</si>
  <si>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</si>
  <si>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</si>
  <si>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</si>
  <si>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</si>
  <si>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</si>
  <si>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</si>
  <si>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</si>
  <si>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</si>
  <si>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</si>
  <si>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</si>
  <si>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</si>
  <si>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</si>
  <si>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</si>
  <si>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</si>
  <si>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</si>
  <si>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</si>
  <si>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</si>
  <si>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</si>
  <si>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</si>
  <si>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</si>
  <si>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</si>
  <si>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</si>
  <si>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</si>
  <si>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</si>
  <si>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</si>
  <si>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</si>
  <si>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</si>
  <si>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</si>
  <si>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</si>
  <si>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</si>
  <si>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</si>
  <si>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</si>
  <si>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</si>
  <si>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</si>
  <si>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</si>
  <si>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</si>
  <si>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</si>
  <si>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</si>
  <si>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</si>
  <si>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</si>
  <si>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</si>
  <si>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</si>
  <si>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</si>
  <si>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</si>
  <si>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</si>
  <si>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</si>
  <si>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</si>
  <si>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</si>
  <si>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</si>
  <si>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</si>
  <si>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</si>
  <si>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</si>
  <si>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</si>
  <si>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</si>
  <si>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</si>
  <si>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</si>
  <si>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</si>
  <si>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</si>
  <si>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</si>
  <si>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</si>
  <si>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</si>
  <si>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</si>
  <si>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</si>
  <si>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</si>
  <si>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</si>
  <si>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</si>
  <si>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</si>
  <si>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</si>
  <si>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</si>
  <si>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</si>
  <si>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</si>
  <si>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</si>
  <si>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</si>
  <si>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</si>
  <si>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</si>
  <si>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</si>
  <si>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</si>
  <si>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</si>
  <si>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</si>
  <si>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</si>
  <si>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</si>
  <si>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</si>
  <si>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</si>
  <si>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</si>
  <si>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</si>
  <si>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</si>
  <si>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</si>
  <si>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</si>
  <si>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</si>
  <si>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</si>
  <si>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</si>
  <si>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</si>
  <si>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</si>
  <si>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</si>
  <si>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</si>
  <si>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</si>
  <si>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</si>
  <si>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</si>
  <si>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</si>
  <si>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</si>
  <si>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</si>
  <si>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</si>
  <si>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</si>
  <si>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</si>
  <si>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</si>
  <si>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</si>
  <si>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</si>
  <si>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</si>
  <si>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</si>
  <si>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</si>
  <si>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</si>
  <si>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</si>
  <si>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</si>
  <si>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</si>
  <si>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</si>
  <si>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</si>
  <si>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</si>
  <si>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</si>
  <si>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</si>
  <si>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</si>
  <si>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</si>
  <si>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</si>
  <si>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</si>
  <si>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</si>
  <si>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</si>
  <si>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</si>
  <si>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</si>
  <si>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</si>
  <si>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</si>
  <si>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</si>
  <si>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</si>
  <si>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</si>
  <si>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</si>
  <si>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</si>
  <si>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</si>
  <si>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</si>
  <si>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</si>
  <si>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</si>
  <si>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</si>
  <si>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</si>
  <si>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</si>
  <si>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</si>
  <si>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</si>
  <si>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</si>
  <si>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</si>
  <si>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</si>
  <si>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</si>
  <si>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</si>
  <si>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</si>
  <si>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</si>
  <si>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</si>
  <si>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</si>
  <si>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</si>
  <si>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</si>
  <si>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</si>
  <si>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</si>
  <si>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</si>
  <si>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</si>
  <si>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</si>
  <si>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</si>
  <si>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</si>
  <si>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</si>
  <si>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</si>
  <si>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</si>
  <si>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</si>
  <si>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</si>
  <si>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</si>
  <si>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</si>
  <si>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</si>
  <si>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</si>
  <si>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</si>
  <si>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</si>
  <si>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</si>
  <si>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</si>
  <si>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</si>
  <si>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</si>
  <si>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</si>
  <si>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</si>
  <si>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</si>
  <si>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</si>
  <si>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</si>
  <si>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</si>
  <si>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</si>
  <si>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</si>
  <si>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</si>
  <si>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</si>
  <si>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</si>
  <si>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</si>
  <si>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</si>
  <si>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</si>
  <si>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</si>
  <si>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</si>
  <si>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</si>
  <si>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</si>
  <si>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</si>
  <si>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</si>
  <si>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</si>
  <si>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</si>
  <si>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</si>
  <si>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</si>
  <si>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</si>
  <si>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</si>
  <si>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</si>
  <si>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</si>
  <si>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</si>
  <si>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</si>
  <si>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</si>
  <si>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</si>
  <si>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</si>
  <si>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</si>
  <si>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</si>
  <si>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</si>
  <si>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</si>
  <si>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</si>
  <si>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</si>
  <si>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</si>
  <si>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</si>
  <si>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</si>
  <si>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</si>
  <si>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</si>
  <si>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</si>
  <si>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</si>
  <si>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</si>
  <si>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</si>
  <si>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</si>
  <si>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</si>
  <si>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</si>
  <si>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</si>
  <si>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</si>
  <si>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</si>
  <si>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</si>
  <si>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</si>
  <si>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</si>
  <si>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</si>
  <si>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</si>
  <si>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</si>
  <si>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</si>
  <si>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</si>
  <si>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</si>
  <si>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</si>
  <si>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</si>
  <si>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</si>
  <si>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</si>
  <si>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</si>
  <si>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</si>
  <si>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</si>
  <si>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</si>
  <si>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</si>
  <si>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</si>
  <si>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</si>
  <si>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</si>
  <si>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</si>
  <si>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</si>
  <si>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</si>
  <si>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</si>
  <si>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</si>
  <si>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</si>
  <si>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</si>
  <si>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</si>
  <si>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</si>
  <si>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</si>
  <si>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</si>
  <si>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</si>
  <si>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</si>
  <si>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</si>
  <si>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</si>
  <si>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</si>
  <si>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</si>
  <si>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</si>
  <si>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</si>
  <si>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</si>
  <si>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</si>
  <si>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</si>
  <si>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</si>
  <si>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</si>
  <si>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</si>
  <si>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</si>
  <si>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</si>
  <si>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</si>
  <si>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</si>
  <si>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</si>
  <si>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</si>
  <si>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</si>
  <si>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</si>
  <si>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</si>
  <si>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</si>
  <si>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</si>
  <si>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</si>
  <si>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</si>
  <si>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</si>
  <si>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</si>
  <si>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</si>
  <si>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</si>
  <si>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</si>
  <si>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</si>
  <si>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</si>
  <si>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</si>
  <si>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</si>
  <si>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</si>
  <si>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</si>
  <si>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</si>
  <si>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</si>
  <si>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</si>
  <si>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</si>
  <si>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</si>
  <si>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</si>
  <si>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</si>
  <si>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</si>
  <si>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</si>
  <si>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</si>
  <si>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</si>
  <si>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</si>
  <si>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</si>
  <si>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</si>
  <si>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</si>
  <si>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</si>
  <si>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</si>
  <si>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</si>
  <si>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</si>
  <si>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</si>
  <si>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</si>
  <si>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</si>
  <si>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</si>
  <si>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</si>
  <si>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</si>
  <si>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</si>
  <si>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</si>
  <si>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</si>
  <si>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</si>
  <si>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</si>
  <si>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</si>
  <si>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</si>
  <si>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</si>
  <si>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</si>
  <si>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</si>
  <si>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</si>
  <si>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</si>
  <si>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</si>
  <si>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</si>
  <si>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</si>
  <si>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</si>
  <si>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</si>
  <si>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</si>
  <si>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</si>
  <si>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</si>
  <si>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</si>
  <si>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</si>
  <si>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</si>
  <si>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</si>
  <si>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</si>
  <si>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</si>
  <si>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</si>
  <si>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</si>
  <si>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</si>
  <si>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</si>
  <si>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</si>
  <si>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</si>
  <si>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</si>
  <si>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</si>
  <si>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</si>
  <si>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</si>
  <si>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</si>
  <si>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</si>
  <si>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</si>
  <si>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</si>
  <si>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</si>
  <si>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</si>
  <si>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</si>
  <si>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</si>
  <si>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</si>
  <si>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</si>
  <si>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</si>
  <si>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</si>
  <si>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</si>
  <si>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</si>
  <si>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</si>
  <si>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</si>
  <si>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</si>
  <si>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</si>
  <si>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</si>
  <si>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</si>
  <si>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</si>
  <si>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</si>
  <si>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</si>
  <si>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</si>
  <si>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</si>
  <si>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</si>
  <si>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</si>
  <si>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</si>
  <si>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</si>
  <si>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</si>
  <si>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</si>
  <si>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</si>
  <si>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</si>
  <si>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</si>
  <si>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</si>
  <si>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</si>
  <si>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</si>
  <si>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</si>
  <si>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</si>
  <si>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</si>
  <si>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</si>
  <si>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</si>
  <si>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</si>
  <si>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</si>
  <si>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</si>
  <si>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</si>
  <si>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</si>
  <si>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</si>
  <si>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</si>
  <si>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</si>
  <si>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</si>
  <si>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</si>
  <si>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</si>
  <si>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</si>
  <si>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</si>
  <si>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</si>
  <si>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</si>
  <si>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</si>
  <si>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</si>
  <si>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</si>
  <si>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</si>
  <si>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</si>
  <si>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</si>
  <si>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</si>
  <si>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</si>
  <si>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</si>
  <si>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</si>
  <si>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</si>
  <si>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</si>
  <si>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</si>
  <si>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</si>
  <si>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</si>
  <si>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</si>
  <si>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</si>
  <si>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</si>
  <si>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</si>
  <si>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</si>
  <si>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</si>
  <si>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</si>
  <si>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</si>
  <si>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</si>
  <si>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</si>
  <si>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</si>
  <si>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</si>
  <si>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</si>
  <si>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</si>
  <si>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</si>
  <si>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</si>
  <si>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</si>
  <si>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</si>
  <si>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</si>
  <si>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</si>
  <si>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</si>
  <si>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</si>
  <si>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</si>
  <si>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</si>
  <si>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</si>
  <si>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</si>
  <si>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</si>
  <si>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</si>
  <si>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</si>
  <si>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</si>
  <si>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</si>
  <si>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</si>
  <si>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</si>
  <si>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</si>
  <si>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</si>
  <si>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</si>
  <si>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</si>
  <si>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</si>
  <si>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</si>
  <si>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</si>
  <si>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</si>
  <si>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</si>
  <si>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</si>
  <si>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</si>
  <si>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</si>
  <si>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</si>
  <si>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</si>
  <si>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</si>
  <si>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</si>
  <si>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</si>
  <si>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</si>
  <si>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</si>
  <si>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</si>
  <si>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</si>
  <si>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</si>
  <si>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</si>
  <si>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</si>
  <si>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</si>
  <si>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</si>
  <si>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</si>
  <si>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</si>
  <si>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</si>
  <si>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</si>
  <si>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</si>
  <si>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</si>
  <si>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</si>
  <si>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</si>
  <si>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</si>
  <si>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</si>
  <si>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</si>
  <si>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</si>
  <si>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</si>
  <si>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</si>
  <si>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</si>
  <si>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</si>
  <si>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</si>
  <si>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</si>
  <si>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</si>
  <si>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</si>
  <si>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</si>
  <si>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</si>
  <si>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</si>
  <si>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</si>
  <si>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</si>
  <si>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</si>
  <si>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</si>
  <si>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</si>
  <si>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</si>
  <si>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</si>
  <si>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</si>
  <si>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</si>
  <si>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</si>
  <si>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</si>
  <si>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</si>
  <si>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</si>
  <si>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</si>
  <si>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</si>
  <si>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</si>
  <si>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</si>
  <si>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</si>
  <si>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</si>
  <si>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</si>
  <si>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</si>
  <si>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</si>
  <si>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</si>
  <si>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</si>
  <si>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</si>
  <si>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</si>
  <si>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</si>
  <si>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</si>
  <si>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</si>
  <si>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</si>
  <si>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</si>
  <si>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</si>
  <si>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</si>
  <si>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</si>
  <si>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</si>
  <si>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</si>
  <si>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</si>
  <si>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</si>
  <si>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</si>
  <si>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</si>
  <si>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</si>
  <si>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</si>
  <si>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</si>
  <si>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</si>
  <si>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</si>
  <si>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</si>
  <si>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</si>
  <si>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</si>
  <si>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</si>
  <si>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</si>
  <si>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</si>
  <si>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</si>
  <si>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</si>
  <si>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</si>
  <si>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</si>
  <si>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</si>
  <si>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</si>
  <si>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</si>
  <si>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</si>
  <si>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</si>
  <si>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</si>
  <si>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</si>
  <si>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</si>
  <si>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</si>
  <si>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</si>
  <si>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</si>
  <si>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</si>
  <si>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</si>
  <si>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</si>
  <si>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</si>
  <si>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</si>
  <si>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</si>
  <si>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</si>
  <si>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</si>
  <si>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</si>
  <si>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</si>
  <si>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</si>
  <si>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</si>
  <si>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</si>
  <si>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</si>
  <si>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</si>
  <si>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</si>
  <si>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</si>
  <si>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</si>
  <si>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</si>
  <si>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</si>
  <si>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</si>
  <si>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</si>
  <si>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</si>
  <si>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</si>
  <si>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</si>
  <si>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</si>
  <si>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</si>
  <si>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</si>
  <si>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</si>
  <si>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</si>
  <si>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</si>
  <si>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</si>
  <si>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</si>
  <si>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</si>
  <si>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</si>
  <si>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</si>
  <si>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</si>
  <si>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</si>
  <si>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</si>
  <si>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</si>
  <si>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</si>
  <si>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</si>
  <si>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</si>
  <si>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</si>
  <si>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</si>
  <si>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</si>
  <si>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</si>
  <si>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</si>
  <si>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</si>
  <si>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</si>
  <si>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</si>
  <si>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</si>
  <si>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</si>
  <si>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</si>
  <si>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</si>
  <si>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</si>
  <si>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</si>
  <si>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</si>
  <si>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</si>
  <si>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</si>
  <si>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</si>
  <si>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</si>
  <si>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</si>
  <si>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</si>
  <si>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</si>
  <si>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</si>
  <si>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</si>
  <si>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</si>
  <si>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</si>
  <si>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</si>
  <si>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</si>
  <si>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</si>
  <si>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</si>
  <si>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</si>
  <si>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</si>
  <si>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</si>
  <si>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</si>
  <si>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</si>
  <si>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</si>
  <si>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</si>
  <si>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</si>
  <si>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</si>
  <si>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</si>
  <si>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</si>
  <si>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</si>
  <si>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</si>
  <si>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</si>
  <si>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</si>
  <si>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</si>
  <si>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</si>
  <si>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</si>
  <si>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</si>
  <si>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</si>
  <si>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</si>
  <si>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</si>
  <si>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</si>
  <si>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</si>
  <si>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</si>
  <si>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</si>
  <si>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</si>
  <si>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</si>
  <si>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</si>
  <si>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</si>
  <si>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</si>
  <si>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</si>
  <si>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</si>
  <si>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</si>
  <si>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</si>
  <si>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</si>
  <si>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</si>
  <si>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</si>
  <si>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</si>
  <si>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</si>
  <si>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</si>
  <si>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</si>
  <si>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</si>
  <si>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</si>
  <si>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</si>
  <si>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</si>
  <si>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</si>
  <si>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</si>
  <si>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</si>
  <si>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</si>
  <si>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</si>
  <si>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</si>
  <si>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</si>
  <si>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</si>
  <si>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</si>
  <si>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</si>
  <si>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</si>
  <si>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</si>
  <si>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</si>
  <si>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</si>
  <si>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</si>
  <si>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</si>
  <si>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</si>
  <si>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</si>
  <si>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</si>
  <si>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</si>
  <si>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</si>
  <si>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</si>
  <si>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</si>
  <si>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</si>
  <si>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</si>
  <si>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</si>
  <si>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</si>
  <si>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</si>
  <si>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</si>
  <si>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</si>
  <si>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</si>
  <si>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</si>
  <si>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</si>
  <si>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</si>
  <si>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</si>
  <si>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</si>
  <si>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</si>
  <si>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</si>
  <si>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</si>
  <si>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</si>
  <si>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</si>
  <si>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</si>
  <si>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</si>
  <si>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</si>
  <si>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</si>
  <si>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</si>
  <si>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</si>
  <si>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</si>
  <si>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</si>
  <si>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</si>
  <si>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</si>
  <si>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</si>
  <si>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</si>
  <si>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</si>
  <si>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</si>
  <si>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</si>
  <si>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</si>
  <si>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</si>
  <si>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</si>
  <si>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</si>
  <si>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</si>
  <si>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</si>
  <si>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</si>
  <si>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</si>
  <si>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</si>
  <si>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</si>
  <si>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</si>
  <si>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</si>
  <si>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</si>
  <si>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</si>
  <si>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</si>
  <si>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</si>
  <si>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</si>
  <si>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</si>
  <si>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</si>
  <si>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</si>
  <si>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</si>
  <si>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</si>
  <si>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</si>
  <si>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</si>
  <si>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</si>
  <si>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</si>
  <si>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</si>
  <si>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</si>
  <si>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</si>
  <si>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</si>
  <si>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</si>
  <si>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</si>
  <si>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</si>
  <si>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</si>
  <si>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</si>
  <si>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</si>
  <si>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</si>
  <si>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</si>
  <si>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</si>
  <si>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</si>
  <si>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</si>
  <si>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</si>
  <si>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</si>
  <si>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</si>
  <si>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</si>
  <si>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</si>
  <si>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</si>
  <si>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</si>
  <si>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</si>
  <si>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</si>
  <si>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</si>
  <si>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</si>
  <si>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</si>
  <si>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</si>
  <si>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</si>
  <si>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</si>
  <si>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</si>
  <si>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</si>
  <si>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</si>
  <si>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</si>
  <si>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</si>
  <si>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</si>
  <si>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</si>
  <si>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</si>
  <si>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</si>
  <si>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</si>
  <si>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</si>
  <si>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</si>
  <si>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</si>
  <si>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</si>
  <si>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</si>
  <si>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</si>
  <si>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</si>
  <si>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</si>
  <si>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</si>
  <si>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</si>
  <si>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</si>
  <si>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</si>
  <si>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</si>
  <si>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</si>
  <si>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</si>
  <si>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</si>
  <si>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</si>
  <si>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</si>
  <si>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</si>
  <si>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</si>
  <si>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</si>
  <si>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</si>
  <si>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</si>
  <si>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</si>
  <si>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</si>
  <si>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</si>
  <si>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</si>
  <si>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</si>
  <si>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</si>
  <si>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</si>
  <si>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</si>
  <si>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</si>
  <si>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</si>
  <si>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</si>
  <si>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</si>
  <si>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</si>
  <si>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</si>
  <si>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</si>
  <si>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</si>
  <si>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</si>
  <si>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</si>
  <si>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</si>
  <si>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</si>
  <si>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</si>
  <si>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</si>
  <si>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</si>
  <si>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</si>
  <si>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</si>
  <si>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</si>
  <si>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</si>
  <si>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</si>
  <si>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</si>
  <si>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</si>
  <si>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</si>
  <si>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</si>
  <si>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</si>
  <si>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</si>
  <si>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</si>
  <si>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</si>
  <si>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</si>
  <si>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</si>
  <si>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</si>
  <si>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</si>
  <si>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</si>
  <si>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</si>
  <si>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</si>
  <si>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</si>
  <si>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</si>
  <si>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</si>
  <si>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</si>
  <si>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</si>
  <si>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</si>
  <si>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</si>
  <si>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</si>
  <si>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</si>
  <si>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</si>
  <si>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</si>
  <si>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</si>
  <si>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</si>
  <si>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</si>
  <si>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</si>
  <si>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</si>
  <si>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</si>
  <si>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</si>
  <si>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</si>
  <si>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</si>
  <si>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</si>
  <si>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</si>
  <si>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</si>
  <si>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</si>
  <si>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</si>
  <si>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</si>
  <si>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</si>
  <si>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</si>
  <si>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</si>
  <si>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</si>
  <si>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</si>
  <si>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</si>
  <si>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</si>
  <si>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</si>
  <si>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</si>
  <si>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</si>
  <si>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</si>
  <si>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</si>
  <si>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</si>
  <si>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</si>
  <si>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</si>
  <si>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</si>
  <si>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</si>
  <si>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</si>
  <si>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</si>
  <si>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</si>
  <si>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</si>
  <si>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</si>
  <si>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</si>
  <si>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</si>
  <si>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</si>
  <si>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</si>
  <si>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</si>
  <si>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</si>
  <si>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</si>
  <si>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</si>
  <si>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</si>
  <si>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</si>
  <si>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</si>
  <si>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</si>
  <si>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</si>
  <si>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</si>
  <si>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</si>
  <si>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</si>
  <si>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</si>
  <si>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</si>
  <si>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</si>
  <si>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</si>
  <si>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</si>
  <si>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</si>
  <si>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</si>
  <si>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</si>
  <si>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</si>
  <si>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</si>
  <si>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</si>
  <si>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</si>
  <si>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</si>
  <si>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</si>
  <si>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</si>
  <si>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</si>
  <si>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</si>
  <si>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</si>
  <si>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</si>
  <si>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</si>
  <si>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</si>
  <si>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</si>
  <si>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</si>
  <si>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</si>
  <si>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</si>
  <si>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</si>
  <si>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</si>
  <si>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</si>
  <si>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</si>
  <si>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</si>
  <si>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</si>
  <si>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</si>
  <si>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</si>
  <si>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</si>
  <si>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</si>
  <si>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</si>
  <si>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</si>
  <si>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</si>
  <si>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</si>
  <si>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</si>
  <si>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</si>
  <si>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</si>
  <si>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</si>
  <si>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</si>
  <si>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</si>
  <si>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</si>
  <si>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</si>
  <si>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</si>
  <si>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</si>
  <si>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</si>
  <si>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</si>
  <si>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</si>
  <si>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</si>
  <si>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</si>
  <si>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</si>
  <si>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</si>
  <si>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</si>
  <si>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</si>
  <si>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</si>
  <si>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</si>
  <si>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</si>
  <si>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</si>
  <si>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</si>
  <si>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</si>
  <si>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</si>
  <si>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</si>
  <si>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</si>
  <si>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</si>
  <si>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</si>
  <si>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</si>
  <si>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</si>
  <si>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</si>
  <si>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</si>
  <si>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</si>
  <si>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</si>
  <si>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</si>
  <si>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</si>
  <si>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</si>
  <si>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</si>
  <si>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</si>
  <si>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</si>
  <si>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</si>
  <si>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</si>
  <si>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</si>
  <si>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</si>
  <si>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</si>
  <si>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</si>
  <si>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</si>
  <si>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</si>
  <si>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</si>
  <si>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</si>
  <si>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</si>
  <si>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</si>
  <si>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</si>
  <si>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</si>
  <si>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</si>
  <si>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</si>
  <si>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</si>
  <si>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</si>
  <si>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</si>
  <si>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</si>
  <si>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</si>
  <si>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</si>
  <si>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</si>
  <si>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</si>
  <si>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</si>
  <si>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</si>
  <si>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</si>
  <si>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</si>
  <si>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</si>
  <si>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</si>
  <si>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</si>
  <si>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</si>
  <si>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</si>
  <si>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</si>
  <si>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</si>
  <si>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</si>
  <si>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</si>
  <si>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</si>
  <si>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</si>
  <si>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</si>
  <si>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</si>
  <si>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</si>
  <si>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</si>
  <si>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</si>
  <si>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</si>
  <si>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</si>
  <si>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</si>
  <si>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</si>
  <si>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</si>
  <si>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</si>
  <si>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</si>
  <si>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</si>
  <si>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</si>
  <si>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</si>
  <si>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</si>
  <si>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</si>
  <si>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</si>
  <si>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</si>
  <si>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</si>
  <si>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</si>
  <si>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</si>
  <si>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</si>
  <si>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</si>
  <si>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</si>
  <si>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</si>
  <si>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</si>
  <si>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</si>
  <si>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</si>
  <si>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</si>
  <si>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</si>
  <si>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</si>
  <si>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</si>
  <si>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</si>
  <si>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</si>
  <si>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</si>
  <si>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</si>
  <si>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</si>
  <si>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</si>
  <si>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</si>
  <si>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</si>
  <si>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</si>
  <si>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</si>
  <si>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</si>
  <si>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</si>
  <si>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</si>
  <si>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</si>
  <si>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</si>
  <si>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</si>
  <si>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</si>
  <si>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</si>
  <si>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</si>
  <si>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</si>
  <si>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</si>
  <si>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</si>
  <si>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</si>
  <si>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</si>
  <si>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</si>
  <si>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</si>
  <si>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</si>
  <si>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</si>
  <si>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</si>
  <si>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</si>
  <si>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</si>
  <si>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</si>
  <si>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</si>
  <si>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</si>
  <si>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</si>
  <si>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</si>
  <si>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</si>
  <si>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</si>
  <si>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</si>
  <si>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</si>
  <si>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</si>
  <si>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</si>
  <si>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</si>
  <si>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</si>
  <si>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</si>
  <si>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</si>
  <si>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</si>
  <si>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</si>
  <si>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</si>
  <si>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</si>
  <si>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</si>
  <si>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</si>
  <si>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</si>
  <si>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</si>
  <si>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</si>
  <si>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</si>
  <si>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</si>
  <si>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</si>
  <si>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</si>
  <si>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</si>
  <si>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</si>
  <si>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</si>
  <si>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</si>
  <si>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</si>
  <si>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</si>
  <si>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</si>
  <si>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</si>
  <si>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</si>
  <si>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</si>
  <si>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</si>
  <si>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</si>
  <si>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</si>
  <si>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</si>
  <si>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</si>
  <si>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</si>
  <si>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</si>
  <si>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</si>
  <si>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</si>
  <si>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</si>
  <si>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</si>
  <si>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</si>
  <si>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</si>
  <si>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</si>
  <si>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</si>
  <si>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</si>
  <si>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</si>
  <si>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</si>
  <si>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</si>
  <si>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</si>
  <si>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</si>
  <si>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</si>
  <si>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</si>
  <si>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</si>
  <si>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</si>
  <si>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</si>
  <si>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</si>
  <si>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</si>
  <si>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</si>
  <si>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</si>
  <si>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</si>
  <si>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</si>
  <si>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</si>
  <si>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</si>
  <si>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</si>
  <si>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</si>
  <si>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</si>
  <si>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</si>
  <si>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</si>
  <si>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</si>
  <si>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</si>
  <si>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</si>
  <si>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</si>
  <si>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</si>
  <si>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</si>
  <si>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</si>
  <si>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</si>
  <si>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</si>
  <si>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</si>
  <si>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</si>
  <si>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</si>
  <si>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</si>
  <si>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</si>
  <si>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</si>
  <si>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</si>
  <si>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</si>
  <si>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</si>
  <si>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</si>
  <si>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</si>
  <si>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</si>
  <si>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</si>
  <si>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</si>
  <si>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</si>
  <si>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</si>
  <si>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</si>
  <si>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</si>
  <si>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</si>
  <si>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</si>
  <si>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</si>
  <si>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</si>
  <si>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</si>
  <si>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</si>
  <si>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</si>
  <si>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</si>
  <si>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</si>
  <si>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</si>
  <si>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</si>
  <si>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</si>
  <si>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</si>
  <si>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</si>
  <si>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</si>
  <si>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</si>
  <si>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</si>
  <si>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</si>
  <si>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</si>
  <si>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</si>
  <si>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</si>
  <si>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</si>
  <si>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</si>
  <si>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</si>
  <si>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</si>
  <si>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</si>
  <si>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</si>
  <si>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</si>
  <si>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</si>
  <si>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</si>
  <si>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</si>
  <si>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</si>
  <si>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</si>
  <si>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</si>
  <si>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</si>
  <si>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</si>
  <si>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</si>
  <si>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</si>
  <si>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</si>
  <si>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</si>
  <si>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</si>
  <si>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</si>
  <si>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</si>
  <si>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</si>
  <si>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</si>
  <si>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</si>
  <si>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</si>
  <si>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</si>
  <si>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</si>
  <si>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</si>
  <si>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</si>
  <si>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</si>
  <si>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</si>
  <si>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</si>
  <si>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</si>
  <si>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</si>
  <si>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</si>
  <si>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</si>
  <si>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</si>
  <si>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</si>
  <si>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</si>
  <si>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</si>
  <si>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</si>
  <si>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</si>
  <si>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</si>
  <si>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</si>
  <si>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</si>
  <si>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</si>
  <si>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</si>
  <si>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</si>
  <si>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</si>
  <si>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</si>
  <si>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</si>
  <si>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</si>
  <si>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</si>
  <si>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</si>
  <si>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</si>
  <si>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</si>
  <si>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</si>
  <si>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</si>
  <si>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</si>
  <si>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</si>
  <si>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</si>
  <si>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</si>
  <si>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</si>
  <si>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</si>
  <si>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</si>
  <si>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</si>
  <si>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</si>
  <si>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</si>
  <si>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</si>
  <si>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</si>
  <si>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</si>
  <si>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</si>
  <si>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</si>
  <si>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</si>
  <si>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</si>
  <si>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</si>
  <si>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</si>
  <si>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</si>
  <si>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</si>
  <si>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</si>
  <si>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</si>
  <si>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</si>
  <si>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</si>
  <si>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</si>
  <si>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</si>
  <si>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</si>
  <si>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</si>
  <si>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</si>
  <si>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</si>
  <si>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</si>
  <si>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</si>
  <si>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</si>
  <si>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</si>
  <si>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</si>
  <si>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</si>
  <si>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</si>
  <si>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</si>
  <si>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</si>
  <si>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</si>
  <si>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</si>
  <si>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</si>
  <si>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</si>
  <si>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</si>
  <si>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</si>
  <si>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</si>
  <si>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</si>
  <si>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</si>
  <si>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</si>
  <si>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</si>
  <si>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</si>
  <si>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</si>
  <si>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</si>
  <si>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</si>
  <si>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</si>
  <si>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</si>
  <si>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</si>
  <si>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</si>
  <si>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</si>
  <si>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</si>
  <si>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</si>
  <si>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</si>
  <si>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</si>
  <si>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</si>
  <si>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</si>
  <si>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</si>
  <si>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</si>
  <si>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</si>
  <si>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</si>
  <si>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</si>
  <si>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</si>
  <si>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</si>
  <si>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</si>
  <si>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</si>
  <si>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</si>
  <si>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</si>
  <si>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</si>
  <si>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</si>
  <si>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</si>
  <si>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</si>
  <si>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</si>
  <si>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</si>
  <si>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</si>
  <si>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</si>
  <si>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</si>
  <si>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</si>
  <si>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</si>
  <si>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</si>
  <si>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</si>
  <si>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</si>
  <si>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</si>
  <si>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</si>
  <si>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</si>
  <si>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</si>
  <si>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</si>
  <si>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</si>
  <si>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</si>
  <si>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</si>
  <si>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</si>
  <si>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</si>
  <si>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</si>
  <si>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</si>
  <si>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</si>
  <si>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</si>
  <si>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</si>
  <si>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</si>
  <si>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</si>
  <si>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</si>
  <si>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</si>
  <si>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</si>
  <si>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</si>
  <si>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</si>
  <si>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</si>
  <si>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</si>
  <si>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</si>
  <si>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</si>
  <si>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</si>
  <si>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</si>
  <si>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</si>
  <si>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</si>
  <si>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</si>
  <si>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</si>
  <si>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</si>
  <si>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</si>
  <si>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</si>
  <si>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</si>
  <si>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</si>
  <si>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</si>
  <si>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</si>
  <si>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</si>
  <si>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</si>
  <si>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</si>
  <si>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</si>
  <si>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</si>
  <si>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</si>
  <si>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</si>
  <si>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</si>
  <si>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</si>
  <si>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</si>
  <si>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</si>
  <si>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</si>
  <si>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</si>
  <si>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</si>
  <si>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</si>
  <si>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</si>
  <si>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</si>
  <si>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</si>
  <si>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</si>
  <si>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</si>
  <si>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</si>
  <si>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</si>
  <si>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</si>
  <si>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</si>
  <si>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</si>
  <si>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</si>
  <si>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</si>
  <si>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</si>
  <si>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</si>
  <si>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</si>
  <si>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</si>
  <si>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</si>
  <si>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</si>
  <si>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</si>
  <si>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</si>
  <si>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</si>
  <si>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</si>
  <si>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</si>
  <si>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</si>
  <si>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</si>
  <si>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</si>
  <si>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</si>
  <si>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</si>
  <si>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</si>
  <si>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</si>
  <si>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</si>
  <si>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</si>
  <si>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</si>
  <si>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</si>
  <si>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</si>
  <si>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</si>
  <si>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</si>
  <si>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</si>
  <si>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</si>
  <si>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</si>
  <si>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</si>
  <si>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</si>
  <si>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</si>
  <si>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</si>
  <si>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</si>
  <si>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</si>
  <si>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</si>
  <si>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</si>
  <si>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</si>
  <si>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</si>
  <si>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</si>
  <si>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</si>
  <si>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</si>
  <si>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</si>
  <si>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</si>
  <si>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</si>
  <si>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</si>
  <si>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</si>
  <si>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</si>
  <si>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</si>
  <si>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</si>
  <si>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</si>
  <si>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</si>
  <si>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</si>
  <si>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</si>
  <si>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</si>
  <si>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</si>
  <si>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</si>
  <si>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</si>
  <si>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</si>
  <si>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</si>
  <si>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</si>
  <si>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</si>
  <si>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</si>
  <si>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</si>
  <si>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</si>
  <si>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</si>
  <si>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</si>
  <si>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</si>
  <si>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</si>
  <si>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</si>
  <si>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</si>
  <si>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</si>
  <si>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</si>
  <si>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</si>
  <si>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</si>
  <si>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</si>
  <si>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</si>
  <si>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</si>
  <si>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</si>
  <si>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</si>
  <si>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</si>
  <si>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</si>
  <si>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</si>
  <si>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</si>
  <si>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</si>
  <si>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</si>
  <si>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</si>
  <si>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</si>
  <si>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</si>
  <si>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</si>
  <si>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</si>
  <si>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</si>
  <si>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</si>
  <si>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</si>
  <si>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</si>
  <si>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</si>
  <si>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</si>
  <si>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</si>
  <si>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</si>
  <si>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</si>
  <si>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</si>
  <si>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</si>
  <si>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</si>
  <si>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</si>
  <si>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</si>
  <si>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</si>
  <si>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</si>
  <si>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</si>
  <si>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</si>
  <si>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</si>
  <si>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</si>
  <si>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</si>
  <si>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</si>
  <si>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</si>
  <si>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</si>
  <si>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</si>
  <si>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</si>
  <si>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</si>
  <si>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</si>
  <si>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</si>
  <si>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</si>
  <si>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</si>
  <si>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</si>
  <si>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</si>
  <si>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</si>
  <si>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</si>
  <si>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</si>
  <si>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</si>
  <si>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</si>
  <si>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</si>
  <si>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</si>
  <si>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</si>
  <si>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</si>
  <si>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</si>
  <si>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</si>
  <si>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</si>
  <si>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</si>
  <si>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</si>
  <si>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</si>
  <si>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</si>
  <si>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</si>
  <si>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</si>
  <si>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</si>
  <si>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</si>
  <si>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</si>
  <si>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</si>
  <si>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</si>
  <si>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</si>
  <si>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</si>
  <si>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</si>
  <si>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</si>
  <si>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</si>
  <si>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</si>
  <si>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</si>
  <si>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</si>
  <si>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</si>
  <si>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</si>
  <si>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</si>
  <si>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</si>
  <si>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</si>
  <si>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</si>
  <si>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</si>
  <si>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</si>
  <si>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</si>
  <si>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</si>
  <si>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</si>
  <si>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</si>
  <si>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</si>
  <si>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</si>
  <si>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</si>
  <si>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</si>
  <si>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</si>
  <si>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</si>
  <si>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</si>
  <si>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</si>
  <si>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</si>
  <si>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</si>
  <si>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</si>
  <si>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</si>
  <si>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</si>
  <si>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</si>
  <si>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</si>
  <si>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</si>
  <si>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</si>
  <si>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</si>
  <si>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</si>
  <si>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</si>
  <si>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</si>
  <si>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</si>
  <si>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</si>
  <si>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</si>
  <si>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</si>
  <si>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</si>
  <si>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</si>
  <si>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</si>
  <si>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</si>
  <si>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</si>
  <si>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</si>
  <si>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</si>
  <si>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</si>
  <si>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</si>
  <si>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</si>
  <si>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</si>
  <si>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</si>
  <si>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</si>
  <si>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</si>
  <si>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</si>
  <si>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</si>
  <si>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</si>
  <si>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</si>
  <si>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</si>
  <si>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</si>
  <si>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</si>
  <si>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</si>
  <si>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</si>
  <si>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</si>
  <si>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</si>
  <si>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</si>
  <si>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</si>
  <si>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</si>
  <si>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</si>
  <si>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</si>
  <si>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</si>
  <si>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</si>
  <si>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</si>
  <si>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</si>
  <si>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</si>
  <si>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</si>
  <si>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</si>
  <si>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</si>
  <si>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</si>
  <si>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</si>
  <si>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</si>
  <si>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</si>
  <si>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</si>
  <si>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</si>
  <si>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</si>
  <si>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</si>
  <si>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</si>
  <si>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</si>
  <si>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</si>
  <si>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</si>
  <si>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</si>
  <si>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</si>
  <si>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</si>
  <si>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</si>
  <si>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</si>
  <si>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</si>
  <si>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</si>
  <si>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</si>
  <si>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</si>
  <si>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</si>
  <si>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</si>
  <si>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</si>
  <si>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</si>
  <si>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</si>
  <si>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</si>
  <si>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</si>
  <si>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</si>
  <si>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</si>
  <si>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</si>
  <si>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</si>
  <si>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</si>
  <si>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</si>
  <si>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</si>
  <si>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</si>
  <si>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</si>
  <si>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</si>
  <si>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</si>
  <si>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</si>
  <si>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</si>
  <si>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</si>
  <si>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</si>
  <si>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</si>
  <si>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</si>
  <si>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</si>
  <si>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</si>
  <si>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</si>
  <si>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</si>
  <si>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</si>
  <si>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</si>
  <si>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</si>
  <si>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</si>
  <si>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</si>
  <si>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</si>
  <si>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</si>
  <si>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</si>
  <si>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</si>
  <si>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</si>
  <si>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</si>
  <si>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</si>
  <si>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</si>
  <si>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</si>
  <si>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</si>
  <si>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</si>
  <si>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</si>
  <si>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</si>
  <si>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</si>
  <si>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</si>
  <si>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</si>
  <si>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</si>
  <si>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</si>
  <si>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</si>
  <si>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</si>
  <si>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</si>
  <si>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</si>
  <si>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</si>
  <si>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</si>
  <si>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</si>
  <si>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</si>
  <si>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</si>
  <si>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</si>
  <si>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</si>
  <si>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</si>
  <si>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</si>
  <si>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</si>
  <si>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</si>
  <si>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</si>
  <si>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</si>
  <si>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</si>
  <si>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</si>
  <si>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</si>
  <si>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</si>
  <si>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</si>
  <si>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</si>
  <si>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</si>
  <si>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</si>
  <si>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</si>
  <si>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</si>
  <si>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</si>
  <si>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</si>
  <si>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</si>
  <si>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</si>
  <si>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</si>
  <si>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</si>
  <si>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</si>
  <si>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</si>
  <si>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</si>
  <si>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</si>
  <si>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</si>
  <si>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</si>
  <si>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</si>
  <si>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</si>
  <si>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</si>
  <si>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</si>
  <si>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</si>
  <si>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</si>
  <si>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</si>
  <si>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</si>
  <si>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</si>
  <si>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</si>
  <si>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</si>
  <si>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</si>
  <si>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</si>
  <si>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</si>
  <si>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</si>
  <si>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</si>
  <si>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</si>
  <si>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</si>
  <si>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</si>
  <si>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</si>
  <si>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</si>
  <si>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</si>
  <si>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</si>
  <si>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</si>
  <si>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</si>
  <si>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</si>
  <si>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</si>
  <si>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</si>
  <si>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</si>
  <si>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</si>
  <si>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</si>
  <si>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</si>
  <si>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</si>
  <si>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</si>
  <si>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</si>
  <si>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</si>
  <si>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</si>
  <si>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</si>
  <si>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</si>
  <si>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</si>
  <si>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</si>
  <si>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</si>
  <si>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</si>
  <si>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</si>
  <si>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</si>
  <si>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</si>
  <si>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</si>
  <si>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</si>
  <si>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</si>
  <si>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</si>
  <si>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</si>
  <si>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</si>
  <si>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</si>
  <si>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</si>
  <si>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</si>
  <si>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</si>
  <si>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</si>
  <si>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</si>
  <si>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</si>
  <si>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</si>
  <si>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</si>
  <si>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</si>
  <si>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</si>
  <si>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</si>
  <si>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</si>
  <si>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</si>
  <si>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</si>
  <si>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</si>
  <si>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</si>
  <si>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</si>
  <si>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</si>
  <si>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</si>
  <si>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</si>
  <si>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</si>
  <si>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</si>
  <si>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</si>
  <si>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</si>
  <si>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</si>
  <si>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</si>
  <si>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</si>
  <si>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</si>
  <si>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</si>
  <si>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</si>
  <si>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</si>
  <si>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</si>
  <si>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</si>
  <si>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</si>
  <si>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</si>
  <si>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</si>
  <si>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</si>
  <si>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</si>
  <si>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</si>
  <si>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</si>
  <si>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</si>
  <si>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</si>
  <si>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</si>
  <si>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</si>
  <si>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</si>
  <si>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</si>
  <si>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</si>
  <si>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</si>
  <si>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</si>
  <si>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</si>
  <si>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</si>
  <si>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</si>
  <si>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</si>
  <si>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</si>
  <si>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</si>
  <si>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</si>
  <si>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</si>
  <si>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</si>
  <si>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</si>
  <si>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</si>
  <si>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</si>
  <si>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</si>
  <si>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</si>
  <si>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</si>
  <si>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</si>
  <si>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</si>
  <si>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</si>
  <si>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</si>
  <si>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</si>
  <si>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</si>
  <si>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</si>
  <si>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</si>
  <si>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</si>
  <si>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</si>
  <si>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</si>
  <si>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</si>
  <si>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</si>
  <si>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</si>
  <si>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</si>
  <si>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</si>
  <si>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</si>
  <si>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</si>
  <si>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</si>
  <si>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</si>
  <si>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</si>
  <si>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</si>
  <si>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</si>
  <si>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</si>
  <si>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</si>
  <si>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</si>
  <si>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</si>
  <si>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</si>
  <si>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</si>
  <si>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</si>
  <si>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</si>
  <si>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</si>
  <si>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</si>
  <si>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</si>
  <si>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</si>
  <si>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</si>
  <si>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</si>
  <si>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</si>
  <si>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</si>
  <si>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</si>
  <si>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</si>
  <si>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</si>
  <si>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</si>
  <si>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</si>
  <si>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</si>
  <si>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</si>
  <si>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</si>
  <si>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</si>
  <si>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</si>
  <si>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</si>
  <si>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</si>
  <si>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</si>
  <si>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</si>
  <si>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</si>
  <si>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</si>
  <si>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</si>
  <si>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</si>
  <si>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</si>
  <si>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</si>
  <si>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</si>
  <si>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</si>
  <si>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</si>
  <si>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</si>
  <si>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</si>
  <si>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</si>
  <si>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</si>
  <si>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</si>
  <si>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</si>
  <si>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</si>
  <si>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</si>
  <si>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</si>
  <si>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</si>
  <si>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</si>
  <si>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</si>
  <si>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</si>
  <si>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</si>
  <si>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</si>
  <si>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</si>
  <si>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</si>
  <si>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</si>
  <si>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</si>
  <si>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</si>
  <si>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</si>
  <si>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</si>
  <si>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</si>
  <si>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</si>
  <si>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</si>
  <si>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</si>
  <si>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</si>
  <si>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</si>
  <si>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</si>
  <si>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</si>
  <si>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</si>
  <si>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</si>
  <si>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</si>
  <si>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</si>
  <si>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</si>
  <si>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</si>
  <si>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</si>
  <si>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</si>
  <si>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</si>
  <si>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</si>
  <si>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</si>
  <si>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</si>
  <si>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</si>
  <si>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</si>
  <si>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</si>
  <si>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</si>
  <si>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</si>
  <si>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</si>
  <si>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</si>
  <si>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</si>
  <si>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</si>
  <si>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</si>
  <si>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</si>
  <si>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</si>
  <si>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</si>
  <si>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</si>
  <si>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</si>
  <si>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</si>
  <si>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</si>
  <si>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</si>
  <si>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</si>
  <si>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</si>
  <si>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</si>
  <si>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</si>
  <si>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</si>
  <si>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</si>
  <si>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</si>
  <si>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</si>
  <si>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</si>
  <si>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</si>
  <si>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</si>
  <si>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</si>
  <si>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</si>
  <si>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</si>
  <si>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</si>
  <si>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</si>
  <si>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</si>
  <si>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</si>
  <si>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</si>
  <si>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</si>
  <si>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</si>
  <si>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</si>
  <si>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</si>
  <si>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</si>
  <si>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</si>
  <si>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</si>
  <si>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</si>
  <si>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</si>
  <si>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</si>
  <si>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</si>
  <si>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</si>
  <si>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</si>
  <si>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</si>
  <si>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</si>
  <si>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</si>
  <si>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</si>
  <si>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</si>
  <si>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</si>
  <si>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</si>
  <si>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</si>
  <si>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</si>
  <si>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</si>
  <si>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</si>
  <si>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</si>
  <si>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</si>
  <si>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</si>
  <si>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</si>
  <si>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</si>
  <si>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</si>
  <si>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</si>
  <si>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</si>
  <si>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</si>
  <si>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</si>
  <si>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</si>
  <si>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</si>
  <si>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</si>
  <si>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</si>
  <si>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</si>
  <si>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</si>
  <si>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</si>
  <si>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</si>
  <si>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</si>
  <si>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</si>
  <si>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</si>
  <si>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</si>
  <si>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</si>
  <si>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</si>
  <si>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</si>
  <si>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</si>
  <si>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</si>
  <si>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</si>
  <si>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</si>
  <si>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</si>
  <si>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</si>
  <si>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</si>
  <si>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</si>
  <si>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</si>
  <si>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</si>
  <si>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</si>
  <si>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</si>
  <si>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</si>
  <si>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</si>
  <si>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</si>
  <si>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</si>
  <si>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</si>
  <si>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</si>
  <si>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</si>
  <si>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</si>
  <si>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</si>
  <si>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</si>
  <si>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</si>
  <si>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</si>
  <si>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</si>
  <si>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</si>
  <si>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</si>
  <si>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</si>
  <si>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</si>
  <si>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</si>
  <si>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</si>
  <si>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</si>
  <si>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</si>
  <si>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</si>
  <si>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</si>
  <si>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</si>
  <si>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</si>
  <si>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</si>
  <si>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</si>
  <si>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</si>
  <si>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</si>
  <si>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</si>
  <si>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</si>
  <si>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</si>
  <si>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</si>
  <si>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</si>
  <si>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</si>
  <si>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</si>
  <si>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</si>
  <si>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</si>
  <si>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</si>
  <si>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</si>
  <si>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</si>
  <si>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</si>
  <si>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</si>
  <si>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</si>
  <si>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</si>
  <si>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</si>
  <si>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</si>
  <si>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</si>
  <si>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</si>
  <si>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</si>
  <si>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</si>
  <si>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</si>
  <si>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</si>
  <si>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</si>
  <si>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</si>
  <si>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</si>
  <si>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</si>
  <si>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</si>
  <si>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</si>
  <si>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</si>
  <si>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</si>
  <si>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</si>
  <si>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</si>
  <si>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</si>
  <si>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</si>
  <si>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</si>
  <si>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</si>
  <si>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</si>
  <si>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</si>
  <si>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</si>
  <si>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</si>
  <si>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</si>
  <si>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</si>
  <si>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</si>
  <si>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</si>
  <si>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</si>
  <si>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</si>
  <si>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</si>
  <si>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</si>
  <si>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</si>
  <si>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</si>
  <si>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</si>
  <si>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</si>
  <si>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</si>
  <si>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</si>
  <si>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</si>
  <si>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</si>
  <si>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</si>
  <si>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</si>
  <si>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</si>
  <si>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</si>
  <si>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</si>
  <si>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</si>
  <si>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</si>
  <si>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</si>
  <si>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</si>
  <si>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</si>
  <si>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</si>
  <si>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</si>
  <si>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</si>
  <si>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</si>
  <si>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</si>
  <si>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</si>
  <si>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</si>
  <si>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</si>
  <si>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</si>
  <si>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</si>
  <si>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</si>
  <si>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</si>
  <si>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</si>
  <si>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</si>
  <si>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</si>
  <si>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</si>
  <si>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</si>
  <si>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</si>
  <si>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</si>
  <si>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</si>
  <si>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</si>
  <si>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</si>
  <si>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</si>
  <si>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</si>
  <si>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</si>
  <si>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</si>
  <si>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</si>
  <si>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</si>
  <si>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</si>
  <si>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</si>
  <si>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</si>
  <si>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</si>
  <si>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</si>
  <si>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</si>
  <si>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</si>
  <si>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</si>
  <si>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</si>
  <si>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</si>
  <si>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</si>
  <si>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</si>
  <si>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</si>
  <si>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</si>
  <si>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</si>
  <si>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</si>
  <si>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</si>
  <si>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</si>
  <si>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</si>
  <si>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</si>
  <si>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</si>
  <si>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</si>
  <si>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</si>
  <si>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</si>
  <si>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</si>
  <si>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</si>
  <si>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</si>
  <si>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</si>
  <si>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</si>
  <si>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</si>
  <si>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</si>
  <si>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</si>
  <si>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</si>
  <si>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</si>
  <si>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</si>
  <si>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</si>
  <si>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</si>
  <si>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</si>
  <si>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</si>
  <si>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</si>
  <si>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</si>
  <si>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</si>
  <si>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</si>
  <si>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</si>
  <si>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</si>
  <si>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</si>
  <si>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</si>
  <si>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</si>
  <si>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</si>
  <si>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</si>
  <si>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</si>
  <si>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</si>
  <si>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</si>
  <si>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</si>
  <si>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</si>
  <si>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</si>
  <si>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</si>
  <si>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</si>
  <si>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</si>
  <si>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</si>
  <si>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</si>
  <si>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</si>
  <si>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</si>
  <si>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</si>
  <si>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</si>
  <si>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</si>
  <si>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</si>
  <si>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</si>
  <si>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</si>
  <si>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</si>
  <si>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</si>
  <si>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</si>
  <si>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</si>
  <si>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</si>
  <si>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</si>
  <si>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</si>
  <si>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</si>
  <si>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</si>
  <si>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</si>
  <si>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</si>
  <si>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</si>
  <si>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</si>
  <si>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</si>
  <si>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</si>
  <si>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</si>
  <si>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</si>
  <si>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</si>
  <si>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</si>
  <si>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</si>
  <si>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</si>
  <si>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</si>
  <si>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</si>
  <si>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</si>
  <si>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</si>
  <si>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</si>
  <si>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</si>
  <si>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</si>
  <si>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</si>
  <si>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</si>
  <si>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</si>
  <si>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</si>
  <si>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</si>
  <si>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</si>
  <si>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</si>
  <si>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</si>
  <si>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</si>
  <si>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</si>
  <si>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</si>
  <si>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</si>
  <si>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</si>
  <si>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</si>
  <si>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</si>
  <si>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</si>
  <si>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</si>
  <si>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</si>
  <si>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</si>
  <si>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</si>
  <si>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</si>
  <si>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</si>
  <si>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</si>
  <si>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</si>
  <si>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</si>
  <si>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</si>
  <si>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</si>
  <si>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</si>
  <si>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</si>
  <si>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</si>
  <si>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</si>
  <si>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</si>
  <si>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</si>
  <si>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</si>
  <si>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</si>
  <si>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</si>
  <si>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</si>
  <si>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</si>
  <si>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</si>
  <si>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</si>
  <si>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</si>
  <si>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</si>
  <si>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</si>
  <si>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</si>
  <si>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</si>
  <si>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</si>
  <si>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</si>
  <si>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</si>
  <si>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</si>
  <si>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</si>
  <si>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</si>
  <si>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</si>
  <si>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</si>
  <si>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</si>
  <si>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</si>
  <si>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</si>
  <si>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</si>
  <si>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</si>
  <si>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</si>
  <si>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</si>
  <si>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</si>
  <si>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</si>
  <si>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</si>
  <si>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</si>
  <si>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</si>
  <si>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</si>
  <si>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</si>
  <si>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</si>
  <si>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</si>
  <si>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</si>
  <si>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</si>
  <si>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</si>
  <si>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</si>
  <si>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</si>
  <si>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</si>
  <si>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</si>
  <si>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</si>
  <si>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</si>
  <si>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</si>
  <si>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</si>
  <si>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</si>
  <si>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</si>
  <si>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</si>
  <si>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</si>
  <si>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</si>
  <si>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</si>
  <si>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</si>
  <si>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</si>
  <si>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</si>
  <si>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</si>
  <si>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</si>
  <si>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</si>
  <si>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</si>
  <si>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</si>
  <si>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</si>
  <si>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</si>
  <si>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</si>
  <si>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</si>
  <si>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</si>
  <si>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</si>
  <si>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</si>
  <si>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</si>
  <si>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</si>
  <si>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</si>
  <si>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</si>
  <si>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</si>
  <si>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</si>
  <si>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</si>
  <si>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</si>
  <si>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</si>
  <si>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</si>
  <si>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</si>
  <si>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</si>
  <si>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</si>
  <si>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</si>
  <si>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</si>
  <si>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</si>
  <si>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</si>
  <si>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</si>
  <si>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</si>
  <si>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</si>
  <si>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</si>
  <si>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</si>
  <si>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</si>
  <si>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</si>
  <si>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</si>
  <si>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</si>
  <si>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</si>
  <si>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</si>
  <si>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</si>
  <si>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</si>
  <si>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</si>
  <si>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</si>
  <si>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</si>
  <si>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</si>
  <si>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</si>
  <si>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</si>
  <si>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</si>
  <si>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</si>
  <si>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</si>
  <si>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</si>
  <si>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</si>
  <si>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</si>
  <si>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</si>
  <si>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</si>
  <si>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</si>
  <si>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</si>
  <si>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</si>
  <si>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</si>
  <si>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</si>
  <si>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</si>
  <si>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</si>
  <si>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</si>
  <si>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</si>
  <si>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</si>
  <si>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</si>
  <si>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</si>
  <si>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</si>
  <si>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</si>
  <si>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</si>
  <si>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</si>
  <si>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</si>
  <si>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</si>
  <si>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</si>
  <si>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</si>
  <si>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</si>
  <si>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</si>
  <si>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</si>
  <si>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</si>
  <si>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</si>
  <si>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</si>
  <si>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</si>
  <si>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</si>
  <si>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</si>
  <si>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</si>
  <si>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</si>
  <si>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</si>
  <si>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</si>
  <si>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</si>
  <si>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</si>
  <si>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</si>
  <si>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</si>
  <si>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</si>
  <si>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</si>
  <si>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</si>
  <si>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</si>
  <si>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</si>
  <si>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</si>
  <si>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</si>
  <si>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</si>
  <si>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</si>
  <si>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</si>
  <si>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</si>
  <si>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</si>
  <si>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</si>
  <si>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</si>
  <si>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</si>
  <si>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</si>
  <si>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</si>
  <si>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</si>
  <si>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</si>
  <si>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</si>
  <si>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</si>
  <si>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</si>
  <si>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</si>
  <si>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</si>
  <si>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</si>
  <si>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</si>
  <si>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</si>
  <si>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</si>
  <si>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</si>
  <si>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</si>
  <si>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</si>
  <si>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</si>
  <si>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</si>
  <si>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</si>
  <si>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</si>
  <si>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</si>
  <si>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</si>
  <si>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</si>
  <si>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</si>
  <si>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</si>
  <si>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</si>
  <si>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</si>
  <si>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</si>
  <si>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</si>
  <si>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</si>
  <si>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</si>
  <si>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</si>
  <si>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</si>
  <si>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</si>
  <si>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</si>
  <si>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</si>
  <si>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</si>
  <si>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</si>
  <si>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</si>
  <si>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</si>
  <si>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</si>
  <si>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</si>
  <si>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</si>
  <si>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</si>
  <si>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</si>
  <si>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</si>
  <si>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</si>
  <si>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</si>
  <si>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</si>
  <si>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</si>
  <si>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</si>
  <si>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</si>
  <si>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</si>
  <si>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</si>
  <si>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</si>
  <si>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</si>
  <si>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</si>
  <si>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</si>
  <si>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</si>
  <si>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</si>
  <si>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</si>
  <si>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</si>
  <si>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</si>
  <si>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</si>
  <si>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</si>
  <si>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</si>
  <si>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</si>
  <si>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</si>
  <si>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</si>
  <si>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</si>
  <si>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</si>
  <si>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</si>
  <si>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</si>
  <si>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</si>
  <si>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</si>
  <si>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</si>
  <si>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</si>
  <si>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</si>
  <si>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</si>
  <si>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</si>
  <si>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</si>
  <si>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</si>
  <si>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</si>
  <si>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</si>
  <si>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</si>
  <si>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</si>
  <si>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</si>
  <si>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</si>
  <si>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</si>
  <si>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</si>
  <si>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</si>
  <si>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</si>
  <si>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</si>
  <si>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</si>
  <si>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</si>
  <si>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</si>
  <si>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</si>
  <si>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</si>
  <si>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</si>
  <si>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</si>
  <si>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</si>
  <si>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</si>
  <si>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</si>
  <si>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</si>
  <si>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</si>
  <si>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</si>
  <si>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</si>
  <si>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</si>
  <si>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</si>
  <si>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</si>
  <si>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</si>
  <si>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</si>
  <si>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</si>
  <si>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</si>
  <si>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</si>
  <si>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</si>
  <si>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</si>
  <si>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</si>
  <si>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</si>
  <si>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</si>
  <si>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</si>
  <si>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</si>
  <si>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</si>
  <si>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</si>
  <si>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</si>
  <si>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</si>
  <si>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</si>
  <si>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</si>
  <si>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</si>
  <si>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</si>
  <si>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</si>
  <si>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</si>
  <si>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</si>
  <si>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</si>
  <si>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</si>
  <si>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</si>
  <si>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</si>
  <si>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</si>
  <si>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</si>
  <si>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</si>
  <si>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</si>
  <si>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</si>
  <si>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</si>
  <si>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</si>
  <si>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</si>
  <si>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</si>
  <si>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</si>
  <si>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</si>
  <si>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</si>
  <si>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</si>
  <si>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</si>
  <si>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</si>
  <si>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</si>
  <si>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</si>
  <si>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</si>
  <si>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</si>
  <si>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</si>
  <si>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</si>
  <si>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</si>
  <si>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</si>
  <si>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</si>
  <si>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</si>
  <si>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</si>
  <si>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</si>
  <si>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</si>
  <si>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</si>
  <si>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</si>
  <si>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</si>
  <si>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</si>
  <si>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</si>
  <si>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</si>
  <si>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</si>
  <si>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</si>
  <si>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</si>
  <si>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</si>
  <si>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</si>
  <si>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</si>
  <si>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</si>
  <si>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</si>
  <si>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</si>
  <si>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</si>
  <si>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</si>
  <si>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</si>
  <si>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</si>
  <si>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</si>
  <si>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</si>
  <si>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</si>
  <si>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</si>
  <si>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</si>
  <si>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</si>
  <si>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</si>
  <si>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</si>
  <si>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</si>
  <si>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</si>
  <si>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</si>
  <si>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</si>
  <si>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</si>
  <si>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</si>
  <si>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</si>
  <si>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</si>
  <si>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</si>
  <si>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</si>
  <si>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</si>
  <si>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</si>
  <si>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</si>
  <si>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</si>
  <si>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</si>
  <si>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</si>
  <si>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</si>
  <si>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</si>
  <si>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</si>
  <si>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</si>
  <si>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</si>
  <si>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</si>
  <si>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</si>
  <si>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</si>
  <si>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</si>
  <si>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</si>
  <si>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</si>
  <si>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</si>
  <si>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</si>
  <si>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</si>
  <si>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</si>
  <si>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</si>
  <si>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</si>
  <si>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</si>
  <si>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</si>
  <si>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</si>
  <si>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</si>
  <si>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</si>
  <si>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</si>
  <si>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</si>
  <si>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</si>
  <si>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</si>
  <si>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</si>
  <si>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</si>
  <si>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</si>
  <si>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</si>
  <si>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</si>
  <si>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</si>
  <si>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</si>
  <si>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</si>
  <si>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</si>
  <si>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</si>
  <si>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</si>
  <si>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</si>
  <si>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</si>
  <si>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</si>
  <si>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</si>
  <si>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</si>
  <si>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</si>
  <si>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</si>
  <si>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</si>
  <si>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</si>
  <si>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</si>
  <si>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</si>
  <si>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</si>
  <si>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</si>
  <si>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</si>
  <si>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</si>
  <si>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</si>
  <si>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</si>
  <si>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</si>
  <si>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</si>
  <si>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</si>
  <si>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</si>
  <si>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</si>
  <si>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</si>
  <si>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</si>
  <si>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</si>
  <si>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</si>
  <si>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</si>
  <si>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</si>
  <si>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</si>
  <si>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</si>
  <si>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</si>
  <si>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</si>
  <si>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</si>
  <si>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</si>
  <si>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</si>
  <si>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</si>
  <si>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</si>
  <si>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</si>
  <si>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</si>
  <si>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</si>
  <si>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</si>
  <si>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</si>
  <si>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</si>
  <si>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</si>
  <si>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</si>
  <si>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</si>
  <si>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</si>
  <si>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</si>
  <si>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</si>
  <si>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</si>
  <si>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</si>
  <si>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</si>
  <si>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</si>
  <si>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</si>
  <si>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</si>
  <si>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</si>
  <si>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</si>
  <si>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</si>
  <si>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</si>
  <si>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</si>
  <si>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</si>
  <si>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</si>
  <si>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</si>
  <si>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</si>
  <si>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</si>
  <si>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</si>
  <si>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</si>
  <si>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</si>
  <si>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</si>
  <si>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</si>
  <si>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</si>
  <si>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</si>
  <si>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</si>
  <si>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</si>
  <si>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</si>
  <si>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</si>
  <si>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</si>
  <si>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</si>
  <si>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</si>
  <si>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</si>
  <si>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</si>
  <si>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</si>
  <si>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</si>
  <si>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</si>
  <si>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</si>
  <si>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</si>
  <si>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</si>
  <si>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</si>
  <si>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</si>
  <si>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</si>
  <si>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</si>
  <si>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</si>
  <si>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</si>
  <si>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</si>
  <si>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</si>
  <si>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</si>
  <si>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</si>
  <si>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</si>
  <si>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</si>
  <si>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</si>
  <si>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</si>
  <si>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</si>
  <si>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</si>
  <si>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</si>
  <si>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</si>
  <si>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</si>
  <si>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</si>
  <si>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</si>
  <si>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</si>
  <si>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</si>
  <si>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</si>
  <si>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</si>
  <si>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</si>
  <si>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</si>
  <si>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</si>
  <si>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</si>
  <si>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</si>
  <si>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</si>
  <si>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</si>
  <si>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</si>
  <si>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</si>
  <si>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</si>
  <si>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</si>
  <si>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</si>
  <si>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</si>
  <si>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</si>
  <si>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</si>
  <si>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</si>
  <si>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</si>
  <si>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</si>
  <si>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</si>
  <si>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</si>
  <si>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</si>
  <si>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</si>
  <si>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</si>
  <si>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</si>
  <si>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</si>
  <si>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</si>
  <si>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</si>
  <si>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</si>
  <si>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</si>
  <si>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</si>
  <si>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</si>
  <si>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</si>
  <si>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</si>
  <si>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</si>
  <si>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</si>
  <si>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</si>
  <si>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</si>
  <si>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</si>
  <si>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</si>
  <si>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</si>
  <si>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</si>
  <si>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</si>
  <si>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</si>
  <si>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</si>
  <si>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</si>
  <si>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</si>
  <si>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</si>
  <si>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</si>
  <si>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</si>
  <si>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</si>
  <si>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</si>
  <si>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</si>
  <si>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</si>
  <si>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</si>
  <si>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</si>
  <si>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</si>
  <si>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</si>
  <si>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</si>
  <si>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</si>
  <si>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</si>
  <si>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</si>
  <si>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</si>
  <si>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</si>
  <si>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</si>
  <si>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</si>
  <si>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</si>
  <si>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</si>
  <si>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</si>
  <si>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</si>
  <si>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</si>
  <si>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</si>
  <si>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</si>
  <si>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</si>
  <si>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</si>
  <si>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</si>
  <si>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</si>
  <si>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</si>
  <si>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</si>
  <si>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</si>
  <si>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</si>
  <si>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</si>
  <si>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</si>
  <si>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</si>
  <si>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</si>
  <si>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</si>
  <si>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</si>
  <si>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</si>
  <si>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</si>
  <si>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</si>
  <si>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</si>
  <si>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</si>
  <si>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</si>
  <si>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</si>
  <si>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</si>
  <si>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</si>
  <si>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</si>
  <si>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</si>
  <si>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</si>
  <si>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</si>
  <si>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</si>
  <si>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</si>
  <si>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</si>
  <si>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</si>
  <si>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</si>
  <si>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</si>
  <si>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</si>
  <si>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</si>
  <si>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</si>
  <si>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</si>
  <si>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</si>
  <si>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</si>
  <si>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</si>
  <si>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</si>
  <si>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</si>
  <si>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</si>
  <si>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</si>
  <si>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</si>
  <si>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</si>
  <si>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</si>
  <si>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</si>
  <si>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</si>
  <si>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</si>
  <si>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</si>
  <si>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</si>
  <si>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</si>
  <si>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</si>
  <si>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</si>
  <si>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</si>
  <si>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</si>
  <si>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</si>
  <si>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</si>
  <si>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</si>
  <si>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</si>
  <si>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</si>
  <si>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</si>
  <si>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</si>
  <si>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</si>
  <si>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</si>
  <si>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</si>
  <si>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</si>
  <si>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</si>
  <si>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</si>
  <si>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</si>
  <si>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</si>
  <si>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</si>
  <si>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</si>
  <si>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</si>
  <si>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</si>
  <si>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</si>
  <si>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</si>
  <si>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</si>
  <si>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</si>
  <si>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</si>
  <si>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</si>
  <si>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</si>
  <si>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</si>
  <si>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</si>
  <si>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</si>
  <si>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</si>
  <si>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</si>
  <si>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</si>
  <si>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</si>
  <si>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</si>
  <si>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</si>
  <si>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</si>
  <si>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</si>
  <si>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</si>
  <si>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</si>
  <si>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</si>
  <si>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</si>
  <si>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</si>
  <si>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</si>
  <si>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</si>
  <si>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</si>
  <si>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</si>
  <si>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</si>
  <si>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</si>
  <si>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</si>
  <si>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</si>
  <si>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</si>
  <si>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</si>
  <si>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</si>
  <si>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</si>
  <si>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</si>
  <si>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</si>
  <si>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</si>
  <si>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</si>
  <si>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</si>
  <si>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</si>
  <si>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</si>
  <si>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</si>
  <si>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</si>
  <si>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</si>
  <si>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</si>
  <si>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</si>
  <si>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</si>
  <si>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</si>
  <si>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</si>
  <si>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</si>
  <si>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</si>
  <si>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</si>
  <si>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</si>
  <si>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</si>
  <si>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</si>
  <si>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</si>
  <si>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</si>
  <si>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</si>
  <si>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</si>
  <si>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</si>
  <si>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</si>
  <si>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</si>
  <si>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</si>
  <si>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</si>
  <si>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</si>
  <si>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</si>
  <si>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</si>
  <si>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</si>
  <si>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</si>
  <si>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</si>
  <si>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</si>
  <si>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</si>
  <si>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</si>
  <si>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</si>
  <si>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</si>
  <si>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</si>
  <si>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</si>
  <si>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</si>
  <si>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</si>
  <si>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</si>
  <si>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</si>
  <si>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</si>
  <si>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</si>
  <si>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</si>
  <si>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</si>
  <si>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</si>
  <si>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</si>
  <si>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</si>
  <si>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</si>
  <si>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</si>
  <si>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</si>
  <si>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</si>
  <si>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</si>
  <si>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</si>
  <si>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</si>
  <si>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</si>
  <si>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</si>
  <si>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</si>
  <si>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</si>
  <si>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</si>
  <si>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</si>
  <si>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</si>
  <si>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</si>
  <si>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</si>
  <si>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</si>
  <si>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</si>
  <si>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</si>
  <si>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</si>
  <si>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</si>
  <si>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</si>
  <si>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</si>
  <si>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</si>
  <si>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</si>
  <si>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</si>
  <si>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</si>
  <si>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</si>
  <si>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</si>
  <si>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</si>
  <si>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</si>
  <si>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</si>
  <si>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</si>
  <si>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</si>
  <si>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</si>
  <si>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</si>
  <si>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</si>
  <si>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</si>
  <si>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</si>
  <si>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</si>
  <si>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</si>
  <si>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</si>
  <si>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</si>
  <si>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</si>
  <si>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</si>
  <si>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</si>
  <si>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</si>
  <si>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</si>
  <si>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</si>
  <si>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</si>
  <si>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</si>
  <si>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</si>
  <si>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</si>
  <si>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</si>
  <si>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</si>
  <si>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</si>
  <si>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</si>
  <si>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</si>
  <si>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</si>
  <si>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</si>
  <si>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</si>
  <si>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</si>
  <si>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</si>
  <si>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</si>
  <si>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</si>
  <si>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</si>
  <si>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</si>
  <si>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</si>
  <si>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</si>
  <si>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</si>
  <si>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</si>
  <si>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</si>
  <si>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</si>
  <si>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</si>
  <si>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</si>
  <si>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</si>
  <si>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</si>
  <si>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</si>
  <si>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</si>
  <si>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</si>
  <si>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</si>
  <si>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</si>
  <si>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</si>
  <si>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</si>
  <si>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</si>
  <si>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</si>
  <si>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</si>
  <si>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</si>
  <si>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</si>
  <si>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</si>
  <si>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</si>
  <si>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</si>
  <si>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</si>
  <si>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</si>
  <si>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</si>
  <si>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</si>
  <si>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</si>
  <si>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</si>
  <si>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</si>
  <si>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</si>
  <si>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</si>
  <si>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</si>
  <si>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</si>
  <si>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</si>
  <si>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</si>
  <si>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</si>
  <si>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</si>
  <si>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</si>
  <si>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</si>
  <si>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</si>
  <si>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</si>
  <si>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</si>
  <si>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</si>
  <si>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</si>
  <si>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</si>
  <si>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</si>
  <si>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</si>
  <si>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</si>
  <si>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</si>
  <si>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</si>
  <si>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</si>
  <si>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</si>
  <si>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</si>
  <si>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</si>
  <si>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</si>
  <si>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</si>
  <si>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</si>
  <si>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</si>
  <si>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</si>
  <si>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</si>
  <si>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</si>
  <si>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</si>
  <si>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</si>
  <si>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</si>
  <si>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</si>
  <si>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</si>
  <si>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</si>
  <si>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</si>
  <si>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</si>
  <si>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</si>
  <si>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</si>
  <si>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</si>
  <si>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</si>
  <si>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</si>
  <si>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</si>
  <si>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</si>
  <si>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</si>
  <si>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</si>
  <si>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</si>
  <si>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</si>
  <si>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</si>
  <si>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</si>
  <si>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</si>
  <si>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</si>
  <si>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</si>
  <si>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</si>
  <si>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</si>
  <si>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</si>
  <si>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</si>
  <si>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</si>
  <si>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</si>
  <si>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</si>
  <si>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</si>
  <si>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</si>
  <si>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</si>
  <si>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</si>
  <si>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</si>
  <si>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</si>
  <si>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</si>
  <si>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</si>
  <si>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</si>
  <si>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</si>
  <si>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</si>
  <si>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</si>
  <si>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</si>
  <si>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</si>
  <si>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</si>
  <si>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</si>
  <si>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</si>
  <si>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</si>
  <si>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</si>
  <si>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</si>
  <si>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</si>
  <si>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</si>
  <si>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</si>
  <si>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</si>
  <si>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</si>
  <si>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</si>
  <si>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</si>
  <si>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</si>
  <si>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</si>
  <si>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</si>
  <si>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</si>
  <si>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</si>
  <si>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</si>
  <si>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</si>
  <si>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</si>
  <si>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</si>
  <si>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</si>
  <si>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</si>
  <si>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</si>
  <si>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</si>
  <si>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</si>
  <si>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</si>
  <si>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</si>
  <si>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</si>
  <si>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</si>
  <si>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</si>
  <si>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</si>
  <si>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</si>
  <si>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</si>
  <si>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</si>
  <si>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</si>
  <si>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</si>
  <si>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</si>
  <si>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</si>
  <si>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</si>
  <si>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</si>
  <si>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</si>
  <si>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</si>
  <si>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</si>
  <si>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</si>
  <si>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</si>
  <si>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</si>
  <si>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</si>
  <si>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</si>
  <si>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</si>
  <si>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</si>
  <si>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</si>
  <si>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</si>
  <si>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</si>
  <si>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</si>
  <si>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</si>
  <si>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</si>
  <si>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</si>
  <si>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</si>
  <si>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</si>
  <si>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</si>
  <si>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</si>
  <si>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</si>
  <si>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</si>
  <si>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</si>
  <si>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</si>
  <si>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</si>
  <si>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</si>
  <si>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</si>
  <si>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</si>
  <si>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</si>
  <si>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</si>
  <si>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</si>
  <si>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</si>
  <si>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</si>
  <si>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</si>
  <si>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</si>
  <si>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</si>
  <si>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</si>
  <si>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</si>
  <si>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</si>
  <si>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</si>
  <si>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</si>
  <si>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</si>
  <si>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</si>
  <si>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</si>
  <si>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</si>
  <si>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</si>
  <si>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</si>
  <si>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</si>
  <si>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</si>
  <si>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</si>
  <si>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</si>
  <si>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</si>
  <si>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</si>
  <si>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</si>
  <si>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</si>
  <si>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</si>
  <si>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</si>
  <si>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</si>
  <si>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</si>
  <si>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</si>
  <si>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</si>
  <si>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</si>
  <si>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</si>
  <si>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</si>
  <si>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</si>
  <si>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</si>
  <si>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</si>
  <si>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</si>
  <si>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</si>
  <si>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</si>
  <si>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</si>
  <si>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</si>
  <si>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</si>
  <si>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</si>
  <si>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</si>
  <si>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</si>
  <si>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</si>
  <si>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</si>
  <si>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</si>
  <si>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</si>
  <si>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</si>
  <si>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</si>
  <si>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</si>
  <si>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</si>
  <si>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</si>
  <si>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</si>
  <si>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</si>
  <si>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</si>
  <si>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</si>
  <si>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</si>
  <si>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</si>
  <si>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</si>
  <si>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</si>
  <si>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</si>
  <si>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</si>
  <si>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</si>
  <si>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</si>
  <si>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</si>
  <si>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</si>
  <si>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</si>
  <si>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</si>
  <si>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</si>
  <si>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</si>
  <si>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</si>
  <si>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</si>
  <si>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</si>
  <si>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</si>
  <si>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</si>
  <si>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</si>
  <si>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</si>
  <si>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</si>
  <si>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</si>
  <si>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</si>
  <si>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</si>
  <si>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</si>
  <si>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</si>
  <si>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</si>
  <si>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</si>
  <si>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</si>
  <si>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</si>
  <si>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</si>
  <si>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</si>
  <si>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</si>
  <si>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</si>
  <si>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</si>
  <si>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</si>
  <si>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</si>
  <si>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</si>
  <si>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</si>
  <si>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</si>
  <si>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</si>
  <si>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</si>
  <si>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</si>
  <si>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</si>
  <si>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</si>
  <si>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</si>
  <si>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</si>
  <si>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</si>
  <si>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</si>
  <si>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</si>
  <si>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</si>
  <si>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</si>
  <si>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</si>
  <si>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</si>
  <si>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</si>
  <si>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</si>
  <si>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</si>
  <si>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</si>
  <si>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</si>
  <si>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</si>
  <si>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</si>
  <si>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</si>
  <si>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</si>
  <si>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</si>
  <si>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</si>
  <si>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</si>
  <si>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</si>
  <si>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</si>
  <si>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</si>
  <si>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</si>
  <si>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</si>
  <si>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</si>
  <si>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</si>
  <si>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</si>
  <si>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</si>
  <si>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</si>
  <si>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</si>
  <si>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</si>
  <si>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</si>
  <si>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</si>
  <si>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</si>
  <si>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</si>
  <si>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</si>
  <si>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</si>
  <si>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</si>
  <si>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</si>
  <si>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</si>
  <si>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</si>
  <si>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</si>
  <si>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</si>
  <si>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</si>
  <si>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</si>
  <si>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</si>
  <si>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</si>
  <si>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</si>
  <si>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</si>
  <si>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</si>
  <si>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</si>
  <si>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</si>
  <si>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</si>
  <si>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</si>
  <si>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</si>
  <si>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</si>
  <si>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</si>
  <si>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</si>
  <si>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</si>
  <si>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</si>
  <si>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</si>
  <si>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</si>
  <si>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</si>
  <si>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</si>
  <si>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</si>
  <si>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</si>
  <si>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</si>
  <si>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</si>
  <si>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</si>
  <si>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</si>
  <si>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</si>
  <si>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</si>
  <si>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</si>
  <si>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</si>
  <si>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</si>
  <si>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</si>
  <si>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</si>
  <si>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</si>
  <si>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</si>
  <si>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</si>
  <si>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</si>
  <si>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</si>
  <si>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</si>
  <si>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</si>
  <si>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</si>
  <si>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</si>
  <si>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</si>
  <si>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</si>
  <si>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</si>
  <si>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</si>
  <si>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</si>
  <si>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</si>
  <si>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</si>
  <si>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</si>
  <si>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</si>
  <si>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</si>
  <si>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</si>
  <si>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</si>
  <si>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</si>
  <si>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</si>
  <si>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</si>
  <si>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</si>
  <si>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</si>
  <si>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</si>
  <si>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</si>
  <si>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</si>
  <si>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</si>
  <si>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</si>
  <si>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</si>
  <si>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</si>
  <si>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</si>
  <si>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</si>
  <si>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</si>
  <si>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</si>
  <si>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</si>
  <si>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</si>
  <si>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</si>
  <si>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</si>
  <si>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</si>
  <si>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</si>
  <si>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</si>
  <si>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</si>
  <si>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</si>
  <si>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</si>
  <si>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</si>
  <si>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</si>
  <si>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</si>
  <si>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</si>
  <si>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</si>
  <si>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</si>
  <si>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</si>
  <si>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</si>
  <si>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</si>
  <si>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</si>
  <si>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</si>
  <si>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</si>
  <si>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</si>
  <si>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</si>
  <si>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</si>
  <si>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</si>
  <si>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</si>
  <si>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</si>
  <si>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</si>
  <si>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</si>
  <si>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</si>
  <si>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</si>
  <si>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</si>
  <si>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</si>
  <si>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</si>
  <si>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</si>
  <si>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</si>
  <si>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</si>
  <si>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</si>
  <si>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</si>
  <si>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</si>
  <si>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</si>
  <si>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</si>
  <si>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</si>
  <si>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</si>
  <si>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</si>
  <si>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</si>
  <si>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</si>
  <si>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</si>
  <si>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</si>
  <si>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</si>
  <si>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</si>
  <si>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</si>
  <si>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</si>
  <si>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</si>
  <si>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</si>
  <si>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</si>
  <si>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</si>
  <si>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</si>
  <si>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</si>
  <si>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</si>
  <si>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</si>
  <si>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</si>
  <si>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</si>
  <si>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</si>
  <si>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</si>
  <si>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</si>
  <si>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</si>
  <si>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</si>
  <si>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</si>
  <si>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</si>
  <si>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</si>
  <si>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</si>
  <si>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</si>
  <si>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</si>
  <si>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</si>
  <si>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</si>
  <si>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</si>
  <si>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</si>
  <si>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</si>
  <si>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</si>
  <si>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</si>
  <si>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</si>
  <si>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</si>
  <si>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</si>
  <si>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</si>
  <si>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</si>
  <si>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</si>
  <si>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</si>
  <si>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</si>
  <si>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</si>
  <si>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</si>
  <si>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</si>
  <si>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</si>
  <si>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</si>
  <si>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</si>
  <si>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</si>
  <si>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</si>
  <si>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</si>
  <si>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</si>
  <si>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</si>
  <si>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</si>
  <si>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</si>
  <si>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</si>
  <si>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</si>
  <si>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</si>
  <si>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</si>
  <si>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</si>
  <si>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</si>
  <si>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</si>
  <si>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</si>
  <si>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</si>
  <si>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</si>
  <si>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</si>
  <si>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</si>
  <si>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</si>
  <si>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</si>
  <si>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</si>
  <si>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</si>
  <si>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</si>
  <si>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</si>
  <si>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</si>
  <si>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</si>
  <si>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</si>
  <si>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</si>
  <si>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</si>
  <si>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</si>
  <si>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</si>
  <si>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</si>
  <si>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</si>
  <si>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</si>
  <si>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</si>
  <si>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</si>
  <si>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</si>
  <si>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</si>
  <si>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</si>
  <si>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</si>
  <si>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</si>
  <si>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</si>
  <si>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</si>
  <si>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</si>
  <si>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</si>
  <si>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</si>
  <si>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</si>
  <si>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</si>
  <si>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</si>
  <si>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</si>
  <si>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</si>
  <si>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</si>
  <si>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</si>
  <si>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</si>
  <si>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</si>
  <si>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</si>
  <si>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</si>
  <si>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</si>
  <si>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</si>
  <si>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</si>
  <si>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</si>
  <si>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</si>
  <si>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</si>
  <si>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</si>
  <si>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</si>
  <si>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</si>
  <si>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</si>
  <si>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</si>
  <si>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</si>
  <si>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</si>
  <si>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</si>
  <si>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</si>
  <si>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</si>
  <si>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</si>
  <si>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</si>
  <si>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</si>
  <si>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</si>
  <si>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</si>
  <si>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</si>
  <si>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</si>
  <si>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</si>
  <si>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</si>
  <si>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</si>
  <si>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</si>
  <si>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</si>
  <si>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</si>
  <si>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</si>
  <si>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</si>
  <si>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</si>
  <si>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</si>
  <si>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</si>
  <si>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</si>
  <si>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</si>
  <si>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</si>
  <si>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</si>
  <si>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</si>
  <si>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</si>
  <si>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</si>
  <si>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</si>
  <si>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</si>
  <si>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</si>
  <si>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</si>
  <si>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</si>
  <si>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</si>
  <si>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</si>
  <si>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</si>
  <si>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</si>
  <si>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</si>
  <si>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</si>
  <si>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</si>
  <si>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</si>
  <si>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</si>
  <si>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</si>
  <si>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</si>
  <si>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</si>
  <si>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</si>
  <si>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</si>
  <si>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</si>
  <si>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</si>
  <si>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</si>
  <si>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</si>
  <si>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</si>
  <si>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</si>
  <si>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</si>
  <si>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</si>
  <si>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</si>
  <si>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</si>
  <si>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</si>
  <si>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</si>
  <si>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</si>
  <si>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</si>
  <si>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</si>
  <si>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</si>
  <si>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</si>
  <si>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</si>
  <si>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</si>
  <si>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</si>
  <si>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</si>
  <si>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</si>
  <si>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</si>
  <si>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</si>
  <si>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</si>
  <si>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</si>
  <si>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</si>
  <si>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</si>
  <si>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</si>
  <si>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</si>
  <si>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</si>
  <si>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</si>
  <si>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</si>
  <si>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</si>
  <si>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</si>
  <si>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</si>
  <si>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</si>
  <si>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</si>
  <si>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</si>
  <si>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</si>
  <si>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</si>
  <si>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</si>
  <si>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</si>
  <si>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</si>
  <si>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</si>
  <si>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</si>
  <si>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</si>
  <si>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</si>
  <si>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</si>
  <si>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</si>
  <si>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</si>
  <si>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</si>
  <si>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</si>
  <si>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</si>
  <si>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</si>
  <si>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</si>
  <si>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</si>
  <si>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</si>
  <si>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</si>
  <si>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</si>
  <si>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</si>
  <si>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</si>
  <si>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</si>
  <si>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</si>
  <si>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</si>
  <si>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</si>
  <si>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</si>
  <si>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</si>
  <si>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</si>
  <si>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</si>
  <si>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</si>
  <si>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</si>
  <si>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</si>
  <si>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</si>
  <si>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</si>
  <si>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</si>
  <si>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</si>
  <si>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</si>
  <si>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</si>
  <si>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</si>
  <si>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</si>
  <si>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</si>
  <si>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</si>
  <si>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</si>
  <si>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</si>
  <si>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</si>
  <si>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</si>
  <si>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</si>
  <si>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</si>
  <si>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</si>
  <si>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</si>
  <si>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</si>
  <si>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</si>
  <si>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</si>
  <si>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</si>
  <si>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</si>
  <si>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</si>
  <si>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</si>
  <si>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</si>
  <si>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</si>
  <si>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</si>
  <si>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</si>
  <si>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</si>
  <si>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</si>
  <si>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</si>
  <si>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</si>
  <si>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</si>
  <si>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</si>
  <si>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</si>
  <si>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</si>
  <si>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</si>
  <si>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</si>
  <si>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</si>
  <si>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</si>
  <si>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</si>
  <si>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</si>
  <si>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</si>
  <si>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</si>
  <si>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</si>
  <si>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</si>
  <si>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</si>
  <si>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</si>
  <si>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</si>
  <si>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</si>
  <si>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</si>
  <si>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</si>
  <si>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</si>
  <si>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</si>
  <si>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</si>
  <si>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</si>
  <si>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</si>
  <si>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</si>
  <si>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</si>
  <si>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</si>
  <si>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</si>
  <si>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</si>
  <si>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</si>
  <si>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</si>
  <si>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</si>
  <si>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</si>
  <si>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</si>
  <si>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</si>
  <si>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</si>
  <si>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</si>
  <si>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</si>
  <si>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</si>
  <si>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</si>
  <si>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</si>
  <si>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</si>
  <si>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</si>
  <si>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</si>
  <si>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</si>
  <si>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</si>
  <si>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</si>
  <si>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</si>
  <si>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</si>
  <si>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</si>
  <si>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</si>
  <si>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</si>
  <si>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</si>
  <si>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</si>
  <si>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</si>
  <si>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</si>
  <si>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</si>
  <si>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</si>
  <si>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</si>
  <si>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</si>
  <si>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</si>
  <si>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</si>
  <si>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</si>
  <si>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</si>
  <si>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</si>
  <si>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</si>
  <si>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</si>
  <si>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</si>
  <si>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</si>
  <si>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</si>
  <si>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</si>
  <si>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</si>
  <si>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</si>
  <si>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</si>
  <si>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</si>
  <si>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</si>
  <si>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</si>
  <si>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</si>
  <si>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</si>
  <si>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</si>
  <si>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</si>
  <si>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</si>
  <si>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</si>
  <si>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</si>
  <si>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</si>
  <si>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</si>
  <si>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</si>
  <si>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</si>
  <si>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</si>
  <si>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</si>
  <si>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</si>
  <si>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</si>
  <si>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</si>
  <si>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</si>
  <si>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</si>
  <si>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</si>
  <si>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</si>
  <si>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</si>
  <si>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</si>
  <si>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</si>
  <si>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</si>
  <si>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</si>
  <si>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</si>
  <si>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</si>
  <si>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</si>
  <si>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</si>
  <si>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</si>
  <si>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</si>
  <si>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</si>
  <si>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</si>
  <si>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</si>
  <si>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</si>
  <si>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</si>
  <si>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</si>
  <si>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</si>
  <si>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</si>
  <si>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</si>
  <si>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</si>
  <si>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</si>
  <si>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</si>
  <si>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</si>
  <si>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</si>
  <si>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</si>
  <si>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</si>
  <si>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</si>
  <si>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</si>
  <si>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</si>
  <si>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</si>
  <si>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</si>
  <si>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</si>
  <si>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</si>
  <si>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</si>
  <si>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</si>
  <si>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</si>
  <si>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</si>
  <si>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</si>
  <si>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</si>
  <si>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</si>
  <si>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</si>
  <si>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</si>
  <si>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</si>
  <si>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</si>
  <si>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</si>
  <si>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</si>
  <si>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</si>
  <si>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</si>
  <si>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</si>
  <si>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</si>
  <si>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</si>
  <si>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</si>
  <si>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</si>
  <si>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</si>
  <si>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</si>
  <si>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</si>
  <si>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</si>
  <si>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</si>
  <si>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</si>
  <si>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</si>
  <si>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</si>
  <si>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</si>
  <si>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</si>
  <si>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</si>
  <si>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</si>
  <si>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</si>
  <si>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</si>
  <si>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</si>
  <si>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</si>
  <si>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</si>
  <si>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</si>
  <si>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</si>
  <si>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</si>
  <si>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</si>
  <si>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</si>
  <si>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</si>
  <si>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</si>
  <si>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</si>
  <si>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</si>
  <si>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</si>
  <si>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</si>
  <si>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</si>
  <si>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</si>
  <si>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</si>
  <si>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</si>
  <si>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</si>
  <si>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</si>
  <si>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</si>
  <si>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</si>
  <si>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</si>
  <si>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</si>
  <si>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</si>
  <si>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</si>
  <si>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</si>
  <si>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</si>
  <si>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</si>
  <si>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</si>
  <si>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</si>
  <si>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</si>
  <si>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</si>
  <si>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</si>
  <si>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</si>
  <si>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</si>
  <si>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</si>
  <si>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</si>
  <si>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</si>
  <si>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</si>
  <si>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</si>
  <si>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</si>
  <si>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</si>
  <si>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</si>
  <si>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</si>
  <si>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</si>
  <si>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</si>
  <si>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</si>
  <si>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</si>
  <si>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</si>
  <si>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</si>
  <si>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</si>
  <si>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</si>
  <si>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</si>
  <si>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</si>
  <si>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</si>
  <si>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</si>
  <si>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</si>
  <si>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</si>
  <si>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</si>
  <si>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</si>
  <si>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</si>
  <si>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</si>
  <si>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</si>
  <si>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</si>
  <si>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</si>
  <si>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</si>
  <si>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</si>
  <si>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</si>
  <si>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</si>
  <si>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</si>
  <si>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</si>
  <si>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</si>
  <si>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</si>
  <si>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</si>
  <si>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</si>
  <si>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</si>
  <si>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</si>
  <si>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</si>
  <si>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</si>
  <si>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</si>
  <si>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</si>
  <si>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</si>
  <si>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</si>
  <si>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</si>
  <si>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</si>
  <si>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</si>
  <si>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</si>
  <si>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</si>
  <si>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</si>
  <si>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</si>
  <si>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</si>
  <si>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</si>
  <si>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</si>
  <si>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</si>
  <si>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</si>
  <si>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</si>
  <si>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</si>
  <si>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</si>
  <si>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</si>
  <si>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</si>
  <si>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</si>
  <si>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</si>
  <si>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</si>
  <si>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</si>
  <si>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</si>
  <si>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</si>
  <si>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</si>
  <si>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</si>
  <si>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</si>
  <si>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</si>
  <si>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</si>
  <si>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</si>
  <si>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</si>
  <si>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</si>
  <si>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</si>
  <si>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</si>
  <si>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</si>
  <si>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</si>
  <si>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</si>
  <si>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</si>
  <si>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</si>
  <si>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</si>
  <si>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</si>
  <si>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</si>
  <si>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</si>
  <si>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</si>
  <si>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</si>
  <si>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</si>
  <si>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</si>
  <si>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</si>
  <si>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</si>
  <si>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</si>
  <si>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</si>
  <si>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</si>
  <si>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</si>
  <si>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</si>
  <si>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</si>
  <si>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</si>
  <si>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</si>
  <si>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</si>
  <si>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</si>
  <si>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</si>
  <si>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</si>
  <si>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</si>
  <si>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</si>
  <si>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</si>
  <si>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</si>
  <si>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</si>
  <si>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</si>
  <si>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</si>
  <si>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</si>
  <si>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</si>
  <si>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</si>
  <si>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</si>
  <si>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</si>
  <si>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</si>
  <si>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</si>
  <si>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</si>
  <si>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</si>
  <si>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</si>
  <si>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</si>
  <si>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</si>
  <si>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</si>
  <si>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</si>
  <si>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</si>
  <si>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</si>
  <si>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</si>
  <si>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</si>
  <si>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</si>
  <si>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</si>
  <si>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</si>
  <si>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</si>
  <si>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</si>
  <si>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</si>
  <si>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</si>
  <si>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</si>
  <si>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</si>
  <si>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</si>
  <si>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</si>
  <si>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</si>
  <si>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</si>
  <si>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</si>
  <si>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</si>
  <si>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</si>
  <si>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</si>
  <si>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</si>
  <si>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</si>
  <si>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</si>
  <si>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</si>
  <si>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</si>
  <si>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</si>
  <si>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</si>
  <si>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</si>
  <si>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</si>
  <si>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</si>
  <si>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</si>
  <si>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</si>
  <si>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</si>
  <si>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</si>
  <si>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</si>
  <si>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</si>
  <si>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</si>
  <si>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</si>
  <si>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</si>
  <si>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</si>
  <si>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</si>
  <si>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</si>
  <si>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</si>
  <si>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</si>
  <si>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</si>
  <si>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</si>
  <si>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</si>
  <si>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</si>
  <si>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</si>
  <si>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</si>
  <si>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</si>
  <si>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</si>
  <si>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</si>
  <si>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</si>
  <si>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</si>
  <si>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</si>
  <si>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</si>
  <si>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</si>
  <si>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</si>
  <si>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</si>
  <si>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</si>
  <si>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</si>
  <si>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</si>
  <si>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</si>
  <si>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</si>
  <si>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</si>
  <si>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</si>
  <si>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</si>
  <si>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</si>
  <si>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</si>
  <si>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</si>
  <si>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</si>
  <si>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</si>
  <si>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</si>
  <si>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</si>
  <si>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</si>
  <si>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</si>
  <si>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</si>
  <si>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</si>
  <si>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</si>
  <si>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</si>
  <si>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</si>
  <si>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</si>
  <si>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</si>
  <si>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</si>
  <si>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</si>
  <si>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</si>
  <si>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</si>
  <si>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</si>
  <si>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</si>
  <si>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</si>
  <si>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</si>
  <si>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</si>
  <si>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</si>
  <si>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</si>
  <si>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</si>
  <si>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</si>
  <si>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</si>
  <si>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</si>
  <si>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</si>
  <si>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</si>
  <si>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</si>
  <si>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</si>
  <si>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</si>
  <si>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</si>
  <si>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</si>
  <si>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</si>
  <si>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</si>
  <si>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</si>
  <si>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</si>
  <si>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</si>
  <si>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</si>
  <si>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</si>
  <si>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</si>
  <si>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</si>
  <si>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</si>
  <si>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</si>
  <si>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</si>
  <si>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</si>
  <si>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</si>
  <si>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</si>
  <si>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</si>
  <si>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</si>
  <si>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</si>
  <si>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</si>
  <si>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</si>
  <si>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</si>
  <si>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</si>
  <si>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</si>
  <si>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</si>
  <si>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</si>
  <si>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</si>
  <si>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</si>
  <si>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</si>
  <si>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</si>
  <si>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</si>
  <si>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</si>
  <si>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</si>
  <si>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</si>
  <si>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</si>
  <si>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</si>
  <si>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</si>
  <si>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</si>
  <si>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</si>
  <si>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</si>
  <si>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</si>
  <si>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</si>
  <si>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</si>
  <si>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</si>
  <si>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</si>
  <si>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</si>
  <si>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</si>
  <si>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</si>
  <si>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</si>
  <si>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</si>
  <si>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</si>
  <si>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</si>
  <si>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</si>
  <si>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</si>
  <si>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</si>
  <si>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</si>
  <si>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</si>
  <si>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</si>
  <si>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</si>
  <si>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</si>
  <si>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</si>
  <si>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</si>
  <si>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</si>
  <si>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</si>
  <si>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</si>
  <si>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</si>
  <si>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</si>
  <si>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</si>
  <si>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</si>
  <si>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</si>
  <si>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</si>
  <si>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</si>
  <si>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</si>
  <si>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</si>
  <si>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</si>
  <si>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</si>
  <si>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</si>
  <si>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</si>
  <si>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</si>
  <si>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</si>
  <si>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</si>
  <si>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</si>
  <si>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</si>
  <si>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</si>
  <si>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</si>
  <si>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</si>
  <si>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</si>
  <si>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</si>
  <si>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</si>
  <si>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</si>
  <si>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</si>
  <si>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</si>
  <si>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</si>
  <si>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</si>
  <si>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</si>
  <si>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</si>
  <si>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</si>
  <si>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</si>
  <si>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</si>
  <si>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</si>
  <si>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</si>
  <si>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</si>
  <si>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</si>
  <si>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</si>
  <si>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</si>
  <si>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</si>
  <si>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</si>
  <si>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</si>
  <si>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</si>
  <si>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</si>
  <si>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</si>
  <si>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</si>
  <si>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</si>
  <si>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</si>
  <si>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</si>
  <si>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</si>
  <si>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</si>
  <si>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</si>
  <si>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</si>
  <si>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</si>
  <si>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</si>
  <si>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</si>
  <si>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</si>
  <si>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</si>
  <si>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</si>
  <si>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</si>
  <si>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</si>
  <si>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</si>
  <si>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</si>
  <si>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</si>
  <si>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</si>
  <si>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</si>
  <si>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</si>
  <si>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</si>
  <si>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</si>
  <si>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</si>
  <si>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</si>
  <si>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</si>
  <si>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</si>
  <si>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</si>
  <si>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</si>
  <si>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</si>
  <si>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</si>
  <si>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</si>
  <si>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</si>
  <si>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</si>
  <si>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</si>
  <si>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</si>
  <si>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</si>
  <si>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</si>
  <si>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</si>
  <si>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</si>
  <si>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</si>
  <si>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</si>
  <si>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</si>
  <si>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</si>
  <si>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</si>
  <si>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</si>
  <si>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</si>
  <si>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</si>
  <si>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</si>
  <si>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</si>
  <si>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</si>
  <si>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</si>
  <si>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</si>
  <si>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</si>
  <si>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</si>
  <si>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</si>
  <si>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</si>
  <si>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</si>
  <si>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</si>
  <si>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</si>
  <si>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</si>
  <si>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</si>
  <si>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</si>
  <si>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</si>
  <si>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</si>
  <si>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</si>
  <si>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</si>
  <si>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</si>
  <si>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</si>
  <si>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</si>
  <si>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</si>
  <si>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</si>
  <si>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</si>
  <si>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</si>
  <si>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</si>
  <si>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</si>
  <si>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</si>
  <si>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</si>
  <si>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</si>
  <si>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</si>
  <si>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</si>
  <si>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</si>
  <si>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</si>
  <si>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</si>
  <si>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</si>
  <si>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</si>
  <si>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</si>
  <si>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</si>
  <si>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</si>
  <si>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</si>
  <si>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</si>
  <si>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</si>
  <si>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</si>
  <si>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</si>
  <si>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</si>
  <si>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</si>
  <si>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</si>
  <si>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</si>
  <si>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</si>
  <si>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</si>
  <si>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</si>
  <si>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</si>
  <si>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</si>
  <si>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</si>
  <si>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</si>
  <si>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</si>
  <si>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</si>
  <si>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</si>
  <si>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</si>
  <si>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</si>
  <si>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</si>
  <si>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</si>
  <si>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</si>
  <si>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</si>
  <si>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</si>
  <si>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</si>
  <si>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</si>
  <si>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</si>
  <si>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</si>
  <si>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</si>
  <si>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</si>
  <si>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</si>
  <si>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</si>
  <si>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</si>
  <si>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</si>
  <si>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</si>
  <si>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</si>
  <si>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</si>
  <si>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</si>
  <si>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</si>
  <si>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</si>
  <si>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</si>
  <si>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</si>
  <si>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</si>
  <si>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</si>
  <si>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</si>
  <si>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</si>
  <si>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</si>
  <si>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</si>
  <si>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</si>
  <si>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</si>
  <si>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</si>
  <si>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</si>
  <si>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</si>
  <si>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</si>
  <si>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</si>
  <si>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</si>
  <si>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</si>
  <si>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</si>
  <si>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</si>
  <si>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</si>
  <si>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</si>
  <si>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</si>
  <si>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</si>
  <si>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</si>
  <si>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</si>
  <si>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</si>
  <si>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</si>
  <si>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</si>
  <si>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</si>
  <si>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</si>
  <si>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</si>
  <si>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</si>
  <si>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</si>
  <si>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</si>
  <si>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</si>
  <si>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</si>
  <si>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</si>
  <si>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</si>
  <si>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</si>
  <si>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</si>
  <si>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</si>
  <si>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</si>
  <si>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</si>
  <si>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</si>
  <si>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</si>
  <si>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</si>
  <si>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</si>
  <si>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</si>
  <si>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</si>
  <si>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</si>
  <si>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</si>
  <si>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</si>
  <si>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</si>
  <si>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</si>
  <si>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</si>
  <si>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</si>
  <si>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</si>
  <si>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</si>
  <si>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</si>
  <si>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</si>
  <si>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</si>
  <si>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</si>
  <si>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</si>
  <si>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</si>
  <si>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</si>
  <si>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</si>
  <si>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</si>
  <si>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</si>
  <si>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</si>
  <si>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</si>
  <si>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</si>
  <si>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</si>
  <si>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</si>
  <si>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</si>
  <si>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</si>
  <si>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</si>
  <si>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</si>
  <si>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</si>
  <si>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</si>
  <si>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</si>
  <si>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</si>
  <si>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</si>
  <si>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</si>
  <si>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</si>
  <si>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</si>
  <si>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</si>
  <si>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</si>
  <si>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</si>
  <si>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</si>
  <si>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</si>
  <si>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</si>
  <si>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</si>
  <si>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</si>
  <si>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</si>
  <si>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</si>
  <si>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</si>
  <si>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</si>
  <si>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</si>
  <si>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</si>
  <si>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</si>
  <si>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</si>
  <si>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</si>
  <si>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</si>
  <si>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</si>
  <si>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</si>
  <si>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</si>
  <si>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</si>
  <si>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</si>
  <si>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</si>
  <si>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</si>
  <si>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</si>
  <si>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</si>
  <si>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</si>
  <si>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</si>
  <si>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</si>
  <si>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</si>
  <si>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</si>
  <si>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</si>
  <si>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</si>
  <si>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</si>
  <si>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</si>
  <si>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</si>
  <si>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</si>
  <si>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</si>
  <si>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</si>
  <si>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</si>
  <si>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</si>
  <si>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</si>
  <si>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</si>
  <si>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</si>
  <si>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</si>
  <si>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</si>
  <si>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</si>
  <si>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</si>
  <si>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</si>
  <si>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</si>
  <si>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</si>
  <si>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</si>
  <si>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</si>
  <si>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</si>
  <si>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</si>
  <si>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</si>
  <si>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</si>
  <si>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</si>
  <si>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</si>
  <si>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</si>
  <si>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</si>
  <si>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</si>
  <si>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</si>
  <si>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</si>
  <si>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</si>
  <si>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</si>
  <si>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</si>
  <si>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</si>
  <si>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</si>
  <si>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</si>
  <si>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</si>
  <si>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</si>
  <si>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</si>
  <si>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</si>
  <si>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</si>
  <si>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</si>
  <si>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</si>
  <si>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</si>
  <si>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</si>
  <si>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</si>
  <si>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</si>
  <si>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</si>
  <si>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</si>
  <si>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</si>
  <si>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</si>
  <si>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</si>
  <si>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</si>
  <si>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</si>
  <si>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</si>
  <si>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</si>
  <si>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</si>
  <si>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</si>
  <si>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</si>
  <si>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</si>
  <si>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</si>
  <si>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</si>
  <si>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</si>
  <si>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</si>
  <si>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</si>
  <si>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</si>
  <si>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</si>
  <si>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</si>
  <si>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</si>
  <si>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</si>
  <si>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</si>
  <si>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</si>
  <si>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</si>
  <si>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</si>
  <si>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</si>
  <si>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</si>
  <si>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</si>
  <si>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</si>
  <si>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</si>
  <si>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</si>
  <si>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</si>
  <si>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</si>
  <si>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</si>
  <si>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</si>
  <si>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</si>
  <si>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</si>
  <si>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</si>
  <si>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</si>
  <si>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</si>
  <si>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</si>
  <si>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</si>
  <si>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</si>
  <si>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</si>
  <si>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</si>
  <si>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</si>
  <si>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</si>
  <si>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</si>
  <si>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</si>
  <si>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</si>
  <si>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</si>
  <si>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</si>
  <si>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</si>
  <si>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</si>
  <si>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</si>
  <si>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</si>
  <si>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</si>
  <si>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</si>
  <si>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</si>
  <si>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</si>
  <si>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</si>
  <si>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</si>
  <si>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</si>
  <si>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</si>
  <si>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</si>
  <si>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</si>
  <si>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</si>
  <si>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</si>
  <si>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</si>
  <si>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</si>
  <si>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</si>
  <si>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</si>
  <si>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</si>
  <si>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</si>
  <si>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</si>
  <si>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</si>
  <si>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</si>
  <si>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</si>
  <si>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</si>
  <si>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</si>
  <si>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</si>
  <si>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</si>
  <si>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</si>
  <si>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</si>
  <si>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</si>
  <si>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</si>
  <si>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</si>
  <si>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</si>
  <si>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</si>
  <si>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</si>
  <si>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</si>
  <si>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</si>
  <si>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</si>
  <si>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</si>
  <si>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</si>
  <si>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</si>
  <si>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</si>
  <si>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</si>
  <si>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</si>
  <si>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</si>
  <si>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</si>
  <si>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</si>
  <si>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</si>
  <si>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</si>
  <si>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</si>
  <si>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</si>
  <si>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</si>
  <si>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</si>
  <si>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</si>
  <si>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</si>
  <si>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</si>
  <si>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</si>
  <si>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</si>
  <si>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</si>
  <si>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</si>
  <si>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</si>
  <si>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</si>
  <si>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</si>
  <si>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</si>
  <si>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</si>
  <si>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</si>
  <si>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</si>
  <si>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</si>
  <si>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</si>
  <si>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</si>
  <si>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</si>
  <si>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</si>
  <si>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</si>
  <si>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</si>
  <si>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</si>
  <si>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</si>
  <si>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</si>
  <si>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</si>
  <si>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</si>
  <si>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</si>
  <si>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</si>
  <si>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</si>
  <si>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</si>
  <si>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</si>
  <si>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</si>
  <si>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</si>
  <si>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</si>
  <si>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</si>
  <si>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</si>
  <si>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</si>
  <si>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</si>
  <si>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</si>
  <si>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</si>
  <si>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</si>
  <si>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</si>
  <si>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</si>
  <si>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</si>
  <si>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</si>
  <si>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</si>
  <si>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</si>
  <si>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</si>
  <si>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</si>
  <si>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</si>
  <si>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</si>
  <si>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</si>
  <si>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</si>
  <si>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</si>
  <si>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</si>
  <si>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</si>
  <si>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</si>
  <si>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</si>
  <si>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</si>
  <si>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</si>
  <si>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</si>
  <si>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</si>
  <si>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</si>
  <si>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</si>
  <si>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</si>
  <si>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</si>
  <si>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</si>
  <si>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</si>
  <si>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</si>
  <si>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</si>
  <si>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</si>
  <si>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</si>
  <si>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</si>
  <si>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</si>
  <si>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</si>
  <si>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</si>
  <si>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</si>
  <si>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</si>
  <si>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</si>
  <si>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</si>
  <si>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</si>
  <si>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</si>
  <si>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</si>
  <si>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</si>
  <si>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</si>
  <si>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</si>
  <si>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</si>
  <si>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</si>
  <si>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</si>
  <si>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</si>
  <si>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</si>
  <si>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</si>
  <si>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</si>
  <si>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</si>
  <si>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</si>
  <si>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</si>
  <si>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</si>
  <si>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</si>
  <si>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</si>
  <si>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</si>
  <si>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</si>
  <si>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</si>
  <si>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</si>
  <si>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</si>
  <si>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</si>
  <si>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</si>
  <si>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</si>
  <si>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</si>
  <si>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</si>
  <si>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</si>
  <si>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</si>
  <si>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</si>
  <si>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</si>
  <si>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</si>
  <si>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</si>
  <si>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</si>
  <si>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</si>
  <si>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</si>
  <si>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</si>
  <si>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</si>
  <si>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</si>
  <si>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</si>
  <si>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</si>
  <si>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</si>
  <si>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</si>
  <si>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</si>
  <si>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</si>
  <si>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</si>
  <si>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</si>
  <si>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</si>
  <si>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</si>
  <si>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</si>
  <si>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</si>
  <si>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</si>
  <si>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</si>
  <si>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</si>
  <si>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</si>
  <si>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</si>
  <si>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</si>
  <si>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</si>
  <si>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</si>
  <si>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</si>
  <si>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</si>
  <si>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</si>
  <si>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</si>
  <si>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</si>
  <si>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</si>
  <si>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</si>
  <si>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</si>
  <si>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</si>
  <si>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</si>
  <si>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</si>
  <si>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</si>
  <si>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</si>
  <si>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</si>
  <si>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</si>
  <si>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</si>
  <si>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</si>
  <si>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</si>
  <si>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</si>
  <si>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</si>
  <si>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</si>
  <si>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</si>
  <si>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</si>
  <si>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</si>
  <si>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</si>
  <si>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</si>
  <si>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</si>
  <si>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</si>
  <si>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</si>
  <si>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</si>
  <si>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</si>
  <si>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</si>
  <si>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</si>
  <si>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</si>
  <si>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</si>
  <si>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</si>
  <si>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</si>
  <si>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</si>
  <si>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</si>
  <si>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</si>
  <si>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</si>
  <si>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</si>
  <si>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</si>
  <si>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</si>
  <si>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</si>
  <si>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</si>
  <si>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</si>
  <si>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</si>
  <si>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</si>
  <si>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</si>
  <si>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</si>
  <si>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</si>
  <si>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</si>
  <si>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</si>
  <si>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</si>
  <si>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</si>
  <si>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</si>
  <si>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</si>
  <si>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</si>
  <si>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</si>
  <si>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</si>
  <si>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</si>
  <si>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</si>
  <si>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</si>
  <si>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</si>
  <si>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</si>
  <si>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</si>
  <si>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</si>
  <si>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</si>
  <si>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</si>
  <si>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</si>
  <si>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</si>
  <si>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</si>
  <si>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</si>
  <si>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</si>
  <si>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</si>
  <si>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</si>
  <si>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</si>
  <si>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</si>
  <si>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</si>
  <si>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</si>
  <si>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</si>
  <si>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</si>
  <si>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</si>
  <si>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</si>
  <si>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</si>
  <si>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</si>
  <si>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</si>
  <si>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</si>
  <si>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</si>
  <si>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</si>
  <si>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</si>
  <si>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</si>
  <si>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</si>
  <si>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</si>
  <si>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</si>
  <si>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</si>
  <si>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</si>
  <si>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</si>
  <si>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</si>
  <si>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</si>
  <si>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</si>
  <si>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</si>
  <si>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</si>
  <si>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</si>
  <si>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</si>
  <si>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</si>
  <si>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</si>
  <si>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</si>
  <si>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</si>
  <si>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</si>
  <si>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</si>
  <si>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</si>
  <si>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</si>
  <si>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</si>
  <si>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</si>
  <si>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</si>
  <si>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</si>
  <si>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</si>
  <si>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</si>
  <si>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</si>
  <si>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</si>
  <si>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</si>
  <si>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</si>
  <si>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</si>
  <si>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</si>
  <si>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</si>
  <si>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</si>
  <si>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</si>
  <si>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</si>
  <si>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</si>
  <si>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</si>
  <si>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</si>
  <si>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</si>
  <si>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</si>
  <si>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</si>
  <si>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</si>
  <si>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</si>
  <si>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</si>
  <si>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</si>
  <si>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</si>
  <si>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</si>
  <si>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</si>
  <si>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</si>
  <si>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</si>
  <si>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</si>
  <si>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</si>
  <si>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</si>
  <si>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</si>
  <si>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</si>
  <si>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</si>
  <si>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</si>
  <si>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</si>
  <si>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</si>
  <si>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</si>
  <si>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</si>
  <si>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</si>
  <si>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</si>
  <si>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</si>
  <si>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</si>
  <si>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</si>
  <si>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</si>
  <si>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</si>
  <si>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</si>
  <si>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</si>
  <si>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</si>
  <si>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</si>
  <si>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</si>
  <si>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</si>
  <si>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</si>
  <si>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</si>
  <si>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</si>
  <si>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</si>
  <si>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</si>
  <si>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</si>
  <si>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</si>
  <si>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</si>
  <si>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</si>
  <si>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</si>
  <si>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</si>
  <si>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</si>
  <si>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</si>
  <si>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</si>
  <si>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</si>
  <si>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</si>
  <si>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</si>
  <si>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</si>
  <si>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</si>
  <si>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</si>
  <si>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</si>
  <si>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</si>
  <si>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</si>
  <si>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</si>
  <si>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</si>
  <si>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</si>
  <si>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</si>
  <si>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</si>
  <si>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</si>
  <si>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</si>
  <si>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</si>
  <si>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</si>
  <si>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</si>
  <si>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</si>
  <si>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</si>
  <si>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</si>
  <si>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</si>
  <si>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</si>
  <si>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</si>
  <si>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</si>
  <si>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</si>
  <si>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</si>
  <si>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</si>
  <si>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</si>
  <si>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</si>
  <si>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</si>
  <si>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</si>
  <si>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</si>
  <si>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</si>
  <si>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</si>
  <si>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</si>
  <si>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</si>
  <si>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</si>
  <si>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</si>
  <si>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</si>
  <si>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</si>
  <si>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</si>
  <si>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</si>
  <si>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</si>
  <si>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</si>
  <si>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</si>
  <si>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</si>
  <si>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</si>
  <si>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</si>
  <si>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</si>
  <si>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</si>
  <si>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</si>
  <si>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</si>
  <si>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</si>
  <si>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</si>
  <si>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</si>
  <si>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</si>
  <si>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</si>
  <si>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</si>
  <si>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</si>
  <si>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</si>
  <si>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</si>
  <si>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</si>
  <si>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</si>
  <si>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</si>
  <si>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</si>
  <si>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</si>
  <si>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</si>
  <si>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</si>
  <si>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</si>
  <si>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</si>
  <si>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</si>
  <si>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</si>
  <si>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</si>
  <si>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</si>
  <si>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</si>
  <si>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</si>
  <si>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</si>
  <si>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</si>
  <si>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</si>
  <si>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</si>
  <si>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</si>
  <si>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</si>
  <si>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</si>
  <si>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</si>
  <si>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</si>
  <si>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</si>
  <si>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</si>
  <si>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</si>
  <si>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</si>
  <si>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</si>
  <si>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</si>
  <si>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</si>
  <si>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</si>
  <si>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</si>
  <si>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</si>
  <si>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</si>
  <si>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</si>
  <si>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</si>
  <si>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</si>
  <si>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</si>
  <si>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</si>
  <si>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</si>
  <si>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</si>
  <si>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</si>
  <si>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</si>
  <si>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</si>
  <si>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</si>
  <si>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</si>
  <si>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</si>
  <si>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</si>
  <si>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</si>
  <si>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</si>
  <si>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</si>
  <si>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</si>
  <si>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</si>
  <si>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</si>
  <si>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</si>
  <si>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</si>
  <si>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</si>
  <si>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</si>
  <si>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</si>
  <si>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</si>
  <si>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</si>
  <si>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</si>
  <si>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</si>
  <si>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</si>
  <si>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</si>
  <si>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</si>
  <si>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</si>
  <si>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</si>
  <si>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</si>
  <si>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</si>
  <si>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</si>
  <si>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</si>
  <si>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</si>
  <si>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</si>
  <si>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</si>
  <si>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</si>
  <si>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</si>
  <si>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</si>
  <si>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</si>
  <si>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</si>
  <si>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</si>
  <si>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</si>
  <si>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</si>
  <si>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</si>
  <si>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</si>
  <si>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</si>
  <si>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</si>
  <si>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</si>
  <si>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</si>
  <si>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</si>
  <si>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</si>
  <si>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</si>
  <si>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</si>
  <si>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</si>
  <si>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</si>
  <si>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</si>
  <si>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</si>
  <si>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</si>
  <si>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</si>
  <si>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</si>
  <si>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</si>
  <si>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</si>
  <si>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</si>
  <si>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</si>
  <si>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</si>
  <si>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</si>
  <si>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</si>
  <si>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</si>
  <si>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</si>
  <si>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</si>
  <si>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</si>
  <si>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</si>
  <si>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</si>
  <si>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</si>
  <si>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</si>
  <si>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</si>
  <si>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</si>
  <si>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</si>
  <si>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</si>
  <si>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</si>
  <si>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</si>
  <si>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</si>
  <si>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</si>
  <si>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</si>
  <si>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</si>
  <si>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</si>
  <si>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</si>
  <si>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</si>
  <si>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</si>
  <si>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</si>
  <si>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</si>
  <si>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</si>
  <si>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</si>
  <si>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</si>
  <si>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</si>
  <si>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</si>
  <si>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</si>
  <si>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</si>
  <si>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</si>
  <si>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</si>
  <si>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</si>
  <si>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</si>
  <si>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</si>
  <si>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</si>
  <si>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</si>
  <si>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</si>
  <si>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</si>
  <si>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</si>
  <si>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</si>
  <si>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</si>
  <si>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</si>
  <si>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</si>
  <si>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</si>
  <si>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</si>
  <si>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</si>
  <si>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</si>
  <si>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</si>
  <si>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</si>
  <si>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</si>
  <si>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</si>
  <si>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</si>
  <si>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</si>
  <si>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</si>
  <si>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</si>
  <si>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</si>
  <si>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</si>
  <si>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</si>
  <si>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</si>
  <si>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</si>
  <si>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</si>
  <si>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</si>
  <si>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</si>
  <si>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</si>
  <si>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</si>
  <si>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</si>
  <si>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</si>
  <si>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</si>
  <si>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</si>
  <si>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</si>
  <si>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</si>
  <si>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</si>
  <si>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</si>
  <si>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</si>
  <si>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</si>
  <si>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</si>
  <si>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</si>
  <si>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</si>
  <si>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</si>
  <si>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</si>
  <si>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</si>
  <si>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</si>
  <si>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</si>
  <si>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</si>
  <si>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</si>
  <si>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</si>
  <si>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</si>
  <si>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</si>
  <si>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</si>
  <si>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</si>
  <si>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</si>
  <si>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</si>
  <si>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</si>
  <si>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</si>
  <si>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</si>
  <si>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</si>
  <si>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</si>
  <si>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</si>
  <si>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</si>
  <si>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</si>
  <si>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</si>
  <si>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</si>
  <si>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</si>
  <si>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</si>
  <si>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</si>
  <si>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</si>
  <si>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</si>
  <si>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</si>
  <si>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</si>
  <si>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</si>
  <si>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</si>
  <si>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</si>
  <si>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</si>
  <si>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</si>
  <si>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</si>
  <si>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</si>
  <si>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</si>
  <si>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</si>
  <si>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</si>
  <si>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</si>
  <si>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</si>
  <si>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</si>
  <si>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</si>
  <si>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</si>
  <si>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</si>
  <si>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</si>
  <si>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</si>
  <si>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</si>
  <si>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</si>
  <si>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</si>
  <si>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</si>
  <si>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</si>
  <si>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</si>
  <si>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</si>
  <si>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</si>
  <si>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</si>
  <si>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</si>
  <si>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</si>
  <si>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</si>
  <si>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</si>
  <si>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</si>
  <si>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</si>
  <si>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</si>
  <si>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</si>
  <si>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</si>
  <si>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</si>
  <si>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</si>
  <si>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</si>
  <si>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</si>
  <si>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</si>
  <si>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</si>
  <si>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</si>
  <si>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</si>
  <si>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</si>
  <si>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</si>
  <si>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</si>
  <si>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</si>
  <si>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</si>
  <si>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</si>
  <si>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</si>
  <si>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</si>
  <si>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</si>
  <si>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</si>
  <si>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</si>
  <si>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</si>
  <si>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</si>
  <si>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</si>
  <si>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</si>
  <si>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</si>
  <si>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</si>
  <si>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</si>
  <si>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</si>
  <si>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</si>
  <si>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</si>
  <si>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</si>
  <si>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</si>
  <si>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</si>
  <si>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</si>
  <si>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</si>
  <si>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</si>
  <si>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</si>
  <si>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</si>
  <si>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</si>
  <si>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</si>
  <si>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</si>
  <si>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</si>
  <si>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</si>
  <si>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</si>
  <si>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</si>
  <si>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</si>
  <si>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</si>
  <si>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</si>
  <si>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</si>
  <si>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</si>
  <si>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</si>
  <si>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</si>
  <si>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</si>
  <si>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</si>
  <si>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</si>
  <si>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</si>
  <si>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</si>
  <si>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</si>
  <si>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</si>
  <si>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</si>
  <si>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</si>
  <si>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</si>
  <si>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</si>
  <si>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</si>
  <si>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</si>
  <si>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</si>
  <si>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</si>
  <si>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</si>
  <si>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</si>
  <si>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</si>
  <si>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</si>
  <si>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</si>
  <si>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</si>
  <si>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</si>
  <si>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</si>
  <si>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</si>
  <si>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</si>
  <si>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</si>
  <si>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</si>
  <si>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</si>
  <si>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</si>
  <si>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</si>
  <si>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</si>
  <si>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</si>
  <si>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</si>
  <si>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</si>
  <si>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</si>
  <si>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</si>
  <si>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</si>
  <si>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</si>
  <si>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</si>
  <si>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</si>
  <si>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</si>
  <si>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</si>
  <si>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</si>
  <si>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</si>
  <si>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</si>
  <si>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</si>
  <si>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</si>
  <si>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</si>
  <si>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</si>
  <si>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</si>
  <si>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</si>
  <si>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</si>
  <si>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</si>
  <si>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</si>
  <si>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</si>
  <si>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</si>
  <si>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</si>
  <si>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</si>
  <si>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</si>
  <si>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</si>
  <si>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</si>
  <si>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</si>
  <si>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</si>
  <si>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</si>
  <si>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</si>
  <si>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</si>
  <si>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</si>
  <si>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</si>
  <si>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</si>
  <si>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</si>
  <si>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</si>
  <si>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</si>
  <si>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</si>
  <si>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</si>
  <si>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</si>
  <si>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</si>
  <si>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</si>
  <si>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</si>
  <si>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</si>
  <si>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</si>
  <si>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</si>
  <si>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</si>
  <si>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</si>
  <si>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</si>
  <si>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</si>
  <si>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</si>
  <si>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</si>
  <si>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</si>
  <si>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</si>
  <si>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</si>
  <si>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</si>
  <si>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</si>
  <si>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</si>
  <si>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</si>
  <si>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</si>
  <si>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</si>
  <si>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</si>
  <si>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</si>
  <si>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</si>
  <si>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</si>
  <si>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</si>
  <si>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</si>
  <si>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</si>
  <si>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</si>
  <si>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</si>
  <si>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</si>
  <si>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</si>
  <si>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</si>
  <si>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</si>
  <si>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</si>
  <si>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</si>
  <si>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</si>
  <si>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</si>
  <si>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</si>
  <si>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</si>
  <si>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</si>
  <si>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</si>
  <si>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</si>
  <si>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</si>
  <si>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</si>
  <si>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</si>
  <si>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</si>
  <si>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</si>
  <si>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</si>
  <si>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</si>
  <si>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</si>
  <si>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</si>
  <si>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</si>
  <si>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</si>
  <si>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</si>
  <si>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</si>
  <si>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</si>
  <si>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</si>
  <si>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</si>
  <si>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</si>
  <si>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</si>
  <si>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</si>
  <si>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</si>
  <si>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</si>
  <si>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</si>
  <si>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</si>
  <si>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</si>
  <si>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</si>
  <si>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</si>
  <si>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</si>
  <si>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</si>
  <si>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</si>
  <si>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</si>
  <si>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</si>
  <si>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</si>
  <si>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</si>
  <si>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</si>
  <si>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</si>
  <si>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</si>
  <si>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</si>
  <si>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</si>
  <si>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</si>
  <si>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</si>
  <si>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</si>
  <si>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</si>
  <si>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</si>
  <si>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</si>
  <si>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</si>
  <si>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</si>
  <si>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</si>
  <si>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</si>
  <si>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</si>
  <si>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</si>
  <si>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</si>
  <si>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</si>
  <si>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</si>
  <si>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</si>
  <si>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</si>
  <si>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</si>
  <si>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</si>
  <si>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</si>
  <si>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</si>
  <si>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</si>
  <si>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</si>
  <si>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</si>
  <si>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</si>
  <si>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</si>
  <si>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</si>
  <si>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</si>
  <si>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</si>
  <si>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</si>
  <si>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</si>
  <si>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</si>
  <si>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</si>
  <si>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</si>
  <si>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</si>
  <si>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</si>
  <si>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</si>
  <si>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</si>
  <si>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</si>
  <si>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</si>
  <si>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</si>
  <si>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</si>
  <si>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</si>
  <si>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</si>
  <si>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</si>
  <si>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</si>
  <si>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</si>
  <si>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</si>
  <si>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</si>
  <si>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</si>
  <si>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</si>
  <si>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</si>
  <si>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</si>
  <si>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</si>
  <si>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</si>
  <si>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</si>
  <si>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</si>
  <si>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</si>
  <si>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</si>
  <si>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</si>
  <si>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</si>
  <si>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</si>
  <si>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</si>
  <si>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</si>
  <si>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</si>
  <si>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</si>
  <si>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</si>
  <si>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</si>
  <si>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</si>
  <si>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</si>
  <si>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</si>
  <si>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</si>
  <si>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</si>
  <si>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</si>
  <si>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</si>
  <si>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</si>
  <si>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</si>
  <si>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</si>
  <si>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</si>
  <si>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</si>
  <si>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</si>
  <si>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</si>
  <si>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</si>
  <si>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</si>
  <si>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</si>
  <si>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</si>
  <si>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</si>
  <si>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</si>
  <si>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</si>
  <si>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</si>
  <si>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</si>
  <si>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</si>
  <si>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</si>
  <si>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</si>
  <si>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</si>
  <si>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</si>
  <si>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</si>
  <si>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</si>
  <si>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</si>
  <si>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</si>
  <si>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</si>
  <si>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</si>
  <si>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</si>
  <si>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</si>
  <si>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</si>
  <si>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</si>
  <si>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</si>
  <si>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</si>
  <si>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</si>
  <si>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</si>
  <si>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</si>
  <si>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</si>
  <si>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</si>
  <si>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</si>
  <si>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</si>
  <si>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</si>
  <si>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</si>
  <si>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</si>
  <si>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</si>
  <si>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</si>
  <si>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</si>
  <si>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</si>
  <si>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</si>
  <si>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</si>
  <si>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</si>
  <si>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</si>
  <si>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</si>
  <si>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</si>
  <si>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</si>
  <si>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</si>
  <si>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</si>
  <si>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</si>
  <si>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</si>
  <si>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</si>
  <si>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</si>
  <si>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</si>
  <si>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</si>
  <si>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</si>
  <si>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</si>
  <si>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</si>
  <si>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</si>
  <si>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</si>
  <si>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</si>
  <si>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</si>
  <si>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</si>
  <si>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</si>
  <si>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</si>
  <si>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</si>
  <si>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</si>
  <si>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</si>
  <si>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</si>
  <si>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</si>
  <si>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</si>
  <si>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</si>
  <si>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</si>
  <si>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</si>
  <si>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</si>
  <si>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</si>
  <si>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</si>
  <si>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</si>
  <si>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</si>
  <si>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</si>
  <si>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</si>
  <si>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</si>
  <si>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</si>
  <si>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</si>
  <si>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</si>
  <si>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</si>
  <si>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</si>
  <si>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</si>
  <si>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</si>
  <si>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</si>
  <si>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</si>
  <si>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</si>
  <si>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</si>
  <si>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</si>
  <si>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</si>
  <si>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</si>
  <si>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</si>
  <si>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</si>
  <si>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</si>
  <si>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</si>
  <si>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</si>
  <si>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</si>
  <si>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</si>
  <si>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</si>
  <si>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</si>
  <si>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</si>
  <si>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</si>
  <si>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</si>
  <si>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</si>
  <si>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</si>
  <si>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</si>
  <si>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</si>
  <si>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</si>
  <si>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</si>
  <si>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</si>
  <si>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</si>
  <si>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</si>
  <si>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</si>
  <si>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</si>
  <si>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</si>
  <si>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</si>
  <si>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</si>
  <si>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</si>
  <si>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</si>
  <si>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</si>
  <si>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</si>
  <si>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</si>
  <si>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</si>
  <si>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</si>
  <si>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</si>
  <si>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</si>
  <si>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</si>
  <si>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</si>
  <si>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</si>
  <si>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</si>
  <si>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</si>
  <si>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</si>
  <si>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</si>
  <si>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</si>
  <si>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</si>
  <si>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</si>
  <si>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</si>
  <si>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</si>
  <si>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</si>
  <si>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</si>
  <si>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</si>
  <si>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</si>
  <si>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</si>
  <si>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</si>
  <si>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</si>
  <si>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</si>
  <si>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</si>
  <si>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</si>
  <si>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</si>
  <si>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</si>
  <si>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</si>
  <si>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</si>
  <si>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</si>
  <si>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</si>
  <si>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</si>
  <si>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</si>
  <si>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</si>
  <si>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</si>
  <si>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</si>
  <si>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</si>
  <si>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</si>
  <si>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</si>
  <si>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</si>
  <si>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</si>
  <si>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</si>
  <si>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</si>
  <si>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</si>
  <si>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</si>
  <si>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</si>
  <si>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</si>
  <si>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</si>
  <si>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</si>
  <si>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</si>
  <si>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</si>
  <si>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</si>
  <si>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</si>
  <si>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</si>
  <si>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</si>
  <si>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</si>
  <si>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</si>
  <si>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</si>
  <si>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</si>
  <si>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</si>
  <si>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</si>
  <si>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</si>
  <si>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</si>
  <si>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</si>
  <si>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</si>
  <si>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</si>
  <si>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</si>
  <si>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</si>
  <si>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</si>
  <si>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</si>
  <si>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</si>
  <si>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</si>
  <si>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</si>
  <si>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</si>
  <si>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</si>
  <si>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</si>
  <si>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</si>
  <si>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</si>
  <si>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</si>
  <si>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</si>
  <si>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</si>
  <si>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</si>
  <si>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</si>
  <si>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</si>
  <si>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</si>
  <si>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</si>
  <si>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</si>
  <si>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</si>
  <si>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</si>
  <si>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</si>
  <si>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</si>
  <si>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</si>
  <si>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</si>
  <si>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</si>
  <si>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</si>
  <si>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</si>
  <si>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</si>
  <si>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</si>
  <si>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</si>
  <si>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</si>
  <si>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</si>
  <si>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</si>
  <si>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</si>
  <si>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</si>
  <si>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</si>
  <si>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</si>
  <si>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</si>
  <si>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</si>
  <si>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</si>
  <si>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</si>
  <si>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</si>
  <si>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</si>
  <si>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</si>
  <si>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</si>
  <si>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</si>
  <si>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</si>
  <si>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</si>
  <si>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</si>
  <si>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</si>
  <si>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</si>
  <si>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</si>
  <si>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</si>
  <si>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</si>
  <si>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</si>
  <si>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</si>
  <si>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</si>
  <si>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</si>
  <si>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</si>
  <si>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</si>
  <si>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</si>
  <si>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</si>
  <si>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</si>
  <si>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</si>
  <si>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</si>
  <si>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</si>
  <si>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</si>
  <si>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</si>
  <si>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</si>
  <si>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</si>
  <si>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</si>
  <si>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</si>
  <si>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</si>
  <si>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</si>
  <si>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</si>
  <si>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</si>
  <si>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</si>
  <si>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</si>
  <si>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</si>
  <si>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</si>
  <si>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</si>
  <si>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</si>
  <si>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</si>
  <si>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</si>
  <si>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</si>
  <si>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</si>
  <si>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</si>
  <si>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</si>
  <si>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</si>
  <si>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</si>
  <si>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</si>
  <si>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</si>
  <si>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</si>
  <si>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</si>
  <si>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</si>
  <si>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</si>
  <si>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</si>
  <si>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</si>
  <si>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</si>
  <si>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</si>
  <si>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</si>
  <si>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</si>
  <si>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</si>
  <si>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</si>
  <si>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</si>
  <si>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</si>
  <si>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</si>
  <si>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</si>
  <si>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</si>
  <si>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</si>
  <si>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</si>
  <si>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</si>
  <si>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</si>
  <si>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</si>
  <si>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</si>
  <si>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</si>
  <si>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</si>
  <si>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</si>
  <si>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</si>
  <si>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</si>
  <si>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</si>
  <si>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</si>
  <si>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</si>
  <si>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</si>
  <si>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</si>
  <si>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</si>
  <si>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</si>
  <si>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</si>
  <si>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</si>
  <si>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</si>
  <si>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</si>
  <si>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</si>
  <si>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</si>
  <si>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</si>
  <si>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</si>
  <si>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</si>
  <si>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</si>
  <si>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</si>
  <si>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</si>
  <si>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</si>
  <si>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</si>
  <si>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</si>
  <si>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</si>
  <si>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</si>
  <si>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</si>
  <si>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</si>
  <si>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</si>
  <si>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</si>
  <si>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</si>
  <si>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</si>
  <si>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</si>
  <si>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</si>
  <si>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</si>
  <si>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</si>
  <si>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</si>
  <si>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</si>
  <si>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</si>
  <si>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</si>
  <si>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</si>
  <si>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</si>
  <si>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</si>
  <si>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</si>
  <si>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</si>
  <si>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</si>
  <si>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</si>
  <si>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</si>
  <si>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</si>
  <si>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</si>
  <si>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</si>
  <si>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</si>
  <si>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</si>
  <si>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</si>
  <si>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</si>
  <si>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</si>
  <si>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</si>
  <si>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</si>
  <si>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</si>
  <si>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</si>
  <si>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</si>
  <si>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</si>
  <si>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</si>
  <si>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</si>
  <si>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</si>
  <si>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</si>
  <si>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</si>
  <si>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</si>
  <si>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</si>
  <si>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</si>
  <si>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</si>
  <si>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</si>
  <si>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</si>
  <si>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</si>
  <si>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</si>
  <si>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</si>
  <si>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</si>
  <si>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</si>
  <si>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</si>
  <si>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</si>
  <si>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</si>
  <si>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</si>
  <si>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</si>
  <si>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</si>
  <si>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</si>
  <si>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</si>
  <si>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</si>
  <si>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</si>
  <si>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</si>
  <si>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</si>
  <si>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</si>
  <si>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</si>
  <si>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</si>
  <si>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</si>
  <si>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</si>
  <si>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</si>
  <si>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</si>
  <si>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</si>
  <si>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</si>
  <si>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</si>
  <si>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</si>
  <si>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</si>
  <si>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</si>
  <si>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</si>
  <si>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</si>
  <si>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</si>
  <si>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</si>
  <si>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</si>
  <si>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</si>
  <si>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</si>
  <si>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</si>
  <si>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</si>
  <si>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</si>
  <si>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</si>
  <si>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</si>
  <si>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</si>
  <si>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</si>
  <si>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</si>
  <si>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</si>
  <si>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</si>
  <si>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</si>
  <si>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</si>
  <si>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</si>
  <si>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</si>
  <si>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</si>
  <si>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</si>
  <si>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</si>
  <si>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</si>
  <si>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</si>
  <si>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</si>
  <si>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</si>
  <si>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</si>
  <si>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</si>
  <si>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</si>
  <si>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</si>
  <si>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</si>
  <si>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</si>
  <si>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</si>
  <si>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</si>
  <si>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</si>
  <si>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</si>
  <si>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</si>
  <si>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</si>
  <si>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</si>
  <si>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</si>
  <si>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</si>
  <si>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</si>
  <si>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</si>
  <si>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</si>
  <si>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</si>
  <si>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</si>
  <si>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</si>
  <si>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</si>
  <si>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</si>
  <si>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</si>
  <si>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</si>
  <si>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</si>
  <si>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</si>
  <si>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</si>
  <si>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</si>
  <si>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</si>
  <si>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</si>
  <si>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</si>
  <si>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</si>
  <si>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</si>
  <si>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</si>
  <si>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</si>
  <si>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</si>
  <si>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</si>
  <si>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</si>
  <si>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</si>
  <si>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</si>
  <si>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</si>
  <si>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</si>
  <si>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</si>
  <si>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</si>
  <si>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</si>
  <si>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</si>
  <si>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</si>
  <si>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</si>
  <si>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</si>
  <si>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</si>
  <si>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</si>
  <si>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</si>
  <si>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</si>
  <si>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</si>
  <si>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</si>
  <si>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</si>
  <si>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</si>
  <si>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</si>
  <si>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</si>
  <si>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</si>
  <si>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</si>
  <si>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</si>
  <si>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</si>
  <si>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</si>
  <si>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</si>
  <si>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</si>
  <si>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</si>
  <si>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</si>
  <si>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</si>
  <si>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</si>
  <si>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</si>
  <si>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</si>
  <si>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</si>
  <si>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</si>
  <si>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</si>
  <si>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</si>
  <si>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</si>
  <si>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</si>
  <si>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</si>
  <si>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</si>
  <si>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</si>
  <si>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</si>
  <si>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</si>
  <si>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</si>
  <si>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</si>
  <si>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</si>
  <si>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</si>
  <si>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</si>
  <si>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</si>
  <si>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</si>
  <si>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</si>
  <si>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</si>
  <si>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</si>
  <si>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</si>
  <si>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</si>
  <si>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</si>
  <si>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</si>
  <si>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</si>
  <si>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</si>
  <si>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</si>
  <si>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</si>
  <si>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</si>
  <si>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</si>
  <si>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</si>
  <si>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</si>
  <si>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</si>
  <si>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</si>
  <si>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</si>
  <si>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</si>
  <si>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</si>
  <si>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</si>
  <si>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</si>
  <si>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</si>
  <si>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</si>
  <si>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</si>
  <si>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</si>
  <si>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</si>
  <si>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</si>
  <si>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</si>
  <si>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</si>
  <si>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</si>
  <si>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</si>
  <si>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</si>
  <si>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</si>
  <si>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</si>
  <si>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</si>
  <si>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</si>
  <si>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</si>
  <si>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</si>
  <si>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</si>
  <si>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</si>
  <si>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</si>
  <si>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</si>
  <si>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</si>
  <si>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</si>
  <si>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</si>
  <si>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</si>
  <si>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</si>
  <si>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</si>
  <si>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</si>
  <si>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</si>
  <si>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</si>
  <si>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</si>
  <si>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</si>
  <si>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</si>
  <si>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</si>
  <si>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</si>
  <si>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</si>
  <si>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</si>
  <si>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</si>
  <si>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</si>
  <si>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</si>
  <si>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</si>
  <si>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</si>
  <si>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</si>
  <si>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</si>
  <si>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</si>
  <si>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</si>
  <si>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</si>
  <si>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</si>
  <si>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</si>
  <si>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</si>
  <si>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</si>
  <si>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</si>
  <si>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</si>
  <si>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</si>
  <si>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</si>
  <si>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</si>
  <si>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</si>
  <si>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</si>
  <si>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</si>
  <si>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</si>
  <si>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</si>
  <si>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</si>
  <si>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</si>
  <si>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</si>
  <si>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</si>
  <si>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</si>
  <si>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</si>
  <si>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</si>
  <si>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</si>
  <si>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</si>
  <si>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</si>
  <si>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</si>
  <si>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</si>
  <si>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</si>
  <si>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</si>
  <si>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</si>
  <si>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</si>
  <si>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</si>
  <si>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</si>
  <si>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</si>
  <si>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</si>
  <si>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</si>
  <si>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</si>
  <si>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</si>
  <si>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</si>
  <si>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</si>
  <si>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</si>
  <si>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</si>
  <si>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</si>
  <si>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</si>
  <si>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</si>
  <si>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</si>
  <si>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</si>
  <si>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</si>
  <si>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</si>
  <si>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</si>
  <si>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</si>
  <si>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</si>
  <si>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</si>
  <si>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</si>
  <si>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</si>
  <si>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</si>
  <si>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</si>
  <si>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</si>
  <si>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</si>
  <si>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</si>
  <si>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</si>
  <si>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</si>
  <si>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</si>
  <si>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</si>
  <si>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</si>
  <si>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</si>
  <si>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</si>
  <si>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</si>
  <si>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</si>
  <si>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</si>
  <si>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</si>
  <si>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</si>
  <si>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</si>
  <si>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</si>
  <si>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</si>
  <si>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</si>
  <si>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</si>
  <si>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</si>
  <si>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</si>
  <si>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</si>
  <si>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</si>
  <si>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</si>
  <si>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</si>
  <si>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</si>
  <si>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</si>
  <si>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</si>
  <si>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</si>
  <si>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</si>
  <si>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</si>
  <si>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</si>
  <si>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</si>
  <si>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</si>
  <si>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</si>
  <si>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</si>
  <si>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</si>
  <si>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</si>
  <si>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</si>
  <si>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</si>
  <si>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</si>
  <si>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</si>
  <si>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</si>
  <si>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</si>
  <si>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</si>
  <si>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</si>
  <si>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</si>
  <si>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</si>
  <si>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</si>
  <si>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</si>
  <si>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</si>
  <si>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</si>
  <si>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</si>
  <si>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</si>
  <si>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</si>
  <si>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</si>
  <si>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</si>
  <si>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</si>
  <si>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</si>
  <si>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</si>
  <si>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</si>
  <si>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</si>
  <si>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</si>
  <si>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</si>
  <si>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</si>
  <si>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</si>
  <si>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</si>
  <si>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</si>
  <si>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</si>
  <si>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</si>
  <si>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</si>
  <si>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</si>
  <si>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</si>
  <si>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</si>
  <si>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</si>
  <si>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</si>
  <si>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</si>
  <si>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</si>
  <si>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</si>
  <si>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</si>
  <si>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</si>
  <si>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</si>
  <si>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</si>
  <si>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</si>
  <si>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</si>
  <si>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</si>
  <si>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</si>
  <si>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</si>
  <si>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</si>
  <si>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</si>
  <si>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</si>
  <si>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</si>
  <si>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</si>
  <si>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</si>
  <si>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</si>
  <si>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</si>
  <si>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</si>
  <si>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</si>
  <si>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</si>
  <si>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</si>
  <si>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</si>
  <si>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</si>
  <si>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</si>
  <si>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</si>
  <si>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</si>
  <si>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</si>
  <si>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</si>
  <si>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</si>
  <si>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</si>
  <si>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</si>
  <si>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</si>
  <si>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</si>
  <si>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</si>
  <si>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</si>
  <si>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</si>
  <si>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</si>
  <si>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</si>
  <si>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</si>
  <si>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</si>
  <si>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</si>
  <si>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</si>
  <si>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</si>
  <si>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</si>
  <si>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</si>
  <si>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</si>
  <si>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</si>
  <si>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</si>
  <si>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</si>
  <si>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</si>
  <si>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</si>
  <si>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</si>
  <si>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</si>
  <si>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</si>
  <si>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</si>
  <si>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</si>
  <si>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</si>
  <si>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</si>
  <si>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</si>
  <si>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</si>
  <si>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</si>
  <si>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</si>
  <si>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</si>
  <si>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</si>
  <si>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</si>
  <si>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</si>
  <si>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</si>
  <si>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</si>
  <si>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</si>
  <si>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</si>
  <si>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</si>
  <si>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</si>
  <si>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</si>
  <si>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</si>
  <si>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</si>
  <si>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</si>
  <si>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</si>
  <si>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</si>
  <si>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</si>
  <si>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</si>
  <si>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</si>
  <si>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</si>
  <si>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</si>
  <si>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</si>
  <si>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</si>
  <si>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</si>
  <si>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</si>
  <si>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</si>
  <si>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</si>
  <si>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</si>
  <si>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</si>
  <si>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</si>
  <si>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</si>
  <si>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</si>
  <si>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</si>
  <si>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</si>
  <si>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</si>
  <si>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</si>
  <si>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</si>
  <si>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</si>
  <si>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</si>
  <si>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</si>
  <si>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</si>
  <si>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</si>
  <si>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</si>
  <si>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</si>
  <si>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</si>
  <si>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</si>
  <si>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</si>
  <si>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</si>
  <si>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</si>
  <si>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</si>
  <si>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</si>
  <si>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</si>
  <si>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</si>
  <si>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</si>
  <si>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</si>
  <si>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</si>
  <si>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</si>
  <si>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</si>
  <si>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</si>
  <si>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</si>
  <si>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</si>
  <si>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</si>
  <si>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</si>
  <si>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</si>
  <si>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</si>
  <si>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</si>
  <si>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</si>
  <si>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</si>
  <si>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</si>
  <si>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</si>
  <si>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</si>
  <si>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</si>
  <si>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</si>
  <si>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</si>
  <si>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</si>
  <si>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</si>
  <si>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</si>
  <si>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</si>
  <si>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</si>
  <si>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</si>
  <si>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</si>
  <si>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</si>
  <si>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</si>
  <si>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</si>
  <si>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</si>
  <si>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</si>
  <si>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</si>
  <si>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</si>
  <si>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</si>
  <si>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</si>
  <si>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</si>
  <si>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</si>
  <si>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</si>
  <si>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</si>
  <si>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</si>
  <si>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</si>
  <si>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</si>
  <si>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</si>
  <si>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</si>
  <si>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</si>
  <si>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</si>
  <si>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</si>
  <si>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</si>
  <si>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</si>
  <si>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</si>
  <si>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</si>
  <si>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</si>
  <si>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</si>
  <si>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</si>
  <si>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</si>
  <si>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</si>
  <si>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</si>
  <si>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</si>
  <si>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</si>
  <si>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</si>
  <si>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</si>
  <si>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</si>
  <si>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</si>
  <si>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</si>
  <si>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</si>
  <si>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</si>
  <si>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</si>
  <si>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</si>
  <si>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</si>
  <si>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</si>
  <si>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</si>
  <si>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</si>
  <si>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</si>
  <si>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</si>
  <si>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</si>
  <si>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</si>
  <si>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</si>
  <si>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</si>
  <si>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</si>
  <si>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</si>
  <si>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</si>
  <si>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</si>
  <si>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</si>
  <si>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</si>
  <si>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</si>
  <si>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</si>
  <si>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</si>
  <si>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</si>
  <si>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</si>
  <si>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</si>
  <si>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</si>
  <si>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</si>
  <si>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</si>
  <si>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</si>
  <si>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</si>
  <si>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</si>
  <si>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</si>
  <si>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</si>
  <si>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</si>
  <si>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</si>
  <si>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</si>
  <si>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</si>
  <si>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</si>
  <si>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</si>
  <si>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</si>
  <si>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</si>
  <si>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</si>
  <si>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</si>
  <si>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</si>
  <si>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</si>
  <si>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</si>
  <si>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</si>
  <si>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</si>
  <si>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</si>
  <si>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</si>
  <si>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</si>
  <si>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</si>
  <si>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</si>
  <si>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</si>
  <si>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</si>
  <si>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</si>
  <si>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</si>
  <si>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</si>
  <si>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</si>
  <si>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</si>
  <si>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</si>
  <si>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</si>
  <si>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</si>
  <si>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</si>
  <si>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</si>
  <si>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</si>
  <si>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</si>
  <si>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</si>
  <si>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</si>
  <si>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</si>
  <si>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</si>
  <si>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</si>
  <si>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</si>
  <si>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</si>
  <si>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</si>
  <si>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</si>
  <si>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</si>
  <si>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</si>
  <si>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</si>
  <si>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</si>
  <si>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</si>
  <si>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</si>
  <si>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</si>
  <si>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</si>
  <si>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</si>
  <si>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</si>
  <si>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</si>
  <si>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</si>
  <si>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</si>
  <si>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</si>
  <si>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</si>
  <si>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</si>
  <si>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</si>
  <si>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</si>
  <si>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</si>
  <si>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</si>
  <si>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</si>
  <si>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</si>
  <si>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</si>
  <si>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</si>
  <si>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</si>
  <si>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</si>
  <si>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</si>
  <si>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</si>
  <si>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</si>
  <si>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</si>
  <si>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</si>
  <si>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</si>
  <si>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</si>
  <si>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</si>
  <si>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</si>
  <si>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</si>
  <si>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</si>
  <si>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</si>
  <si>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</si>
  <si>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</si>
  <si>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</si>
  <si>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</si>
  <si>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</si>
  <si>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</si>
  <si>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</si>
  <si>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</si>
  <si>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</si>
  <si>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</si>
  <si>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</si>
  <si>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</si>
  <si>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</si>
  <si>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</si>
  <si>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</si>
  <si>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</si>
  <si>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</si>
  <si>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</si>
  <si>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</si>
  <si>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</si>
  <si>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</si>
  <si>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</si>
  <si>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</si>
  <si>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</si>
  <si>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</si>
  <si>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</si>
  <si>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</si>
  <si>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</si>
  <si>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</si>
  <si>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</si>
  <si>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</si>
  <si>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</si>
  <si>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</si>
  <si>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</si>
  <si>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</si>
  <si>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</si>
  <si>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</si>
  <si>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</si>
  <si>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</si>
  <si>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</si>
  <si>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</si>
  <si>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</si>
  <si>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</si>
  <si>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</si>
  <si>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</si>
  <si>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</si>
  <si>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</si>
  <si>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</si>
  <si>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</si>
  <si>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</si>
  <si>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</si>
  <si>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</si>
  <si>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</si>
  <si>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</si>
  <si>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</si>
  <si>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</si>
  <si>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</si>
  <si>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</si>
  <si>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</si>
  <si>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</si>
  <si>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</si>
  <si>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</si>
  <si>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</si>
  <si>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</si>
  <si>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</si>
  <si>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</si>
  <si>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</si>
  <si>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</si>
  <si>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</si>
  <si>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</si>
  <si>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</si>
  <si>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</si>
  <si>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</si>
  <si>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</si>
  <si>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</si>
  <si>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</si>
  <si>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</si>
  <si>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</si>
  <si>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</si>
  <si>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</si>
  <si>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</si>
  <si>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</si>
  <si>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</si>
  <si>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</si>
  <si>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</si>
  <si>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</si>
  <si>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</si>
  <si>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</si>
  <si>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</si>
  <si>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</si>
  <si>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</si>
  <si>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</si>
  <si>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</si>
  <si>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</si>
  <si>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</si>
  <si>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</si>
  <si>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</si>
  <si>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</si>
  <si>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</si>
  <si>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</si>
  <si>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</si>
  <si>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</si>
  <si>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</si>
  <si>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</si>
  <si>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</si>
  <si>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</si>
  <si>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</si>
  <si>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</si>
  <si>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</si>
  <si>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</si>
  <si>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</si>
  <si>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</si>
  <si>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</si>
  <si>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</si>
  <si>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</si>
  <si>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</si>
  <si>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</si>
  <si>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</si>
  <si>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</si>
  <si>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</si>
  <si>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</si>
  <si>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</si>
  <si>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</si>
  <si>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</si>
  <si>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</si>
  <si>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</si>
  <si>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</si>
  <si>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</si>
  <si>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</si>
  <si>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</si>
  <si>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</si>
  <si>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</si>
  <si>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</si>
  <si>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</si>
  <si>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</si>
  <si>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</si>
  <si>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</si>
  <si>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</si>
  <si>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</si>
  <si>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</si>
  <si>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</si>
  <si>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</si>
  <si>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</si>
  <si>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</si>
  <si>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</si>
  <si>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</si>
  <si>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</si>
  <si>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</si>
  <si>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</si>
  <si>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</si>
  <si>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</si>
  <si>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</si>
  <si>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</si>
  <si>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</si>
  <si>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</si>
  <si>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</si>
  <si>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</si>
  <si>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</si>
  <si>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</si>
  <si>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</si>
  <si>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</si>
  <si>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</si>
  <si>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</si>
  <si>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</si>
  <si>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</si>
  <si>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</si>
  <si>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</si>
  <si>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</si>
  <si>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</si>
  <si>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</si>
  <si>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</si>
  <si>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</si>
  <si>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</si>
  <si>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</si>
  <si>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</si>
  <si>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</si>
  <si>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</si>
  <si>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</si>
  <si>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</si>
  <si>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</si>
  <si>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</si>
  <si>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</si>
  <si>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</si>
  <si>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</si>
  <si>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</si>
  <si>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</si>
  <si>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</si>
  <si>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</si>
  <si>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</si>
  <si>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</si>
  <si>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</si>
  <si>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</si>
  <si>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</si>
  <si>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</si>
  <si>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</si>
  <si>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</si>
  <si>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</si>
  <si>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</si>
  <si>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</si>
  <si>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</si>
  <si>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</si>
  <si>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</si>
  <si>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</si>
  <si>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</si>
  <si>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</si>
  <si>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</si>
  <si>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</si>
  <si>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</si>
  <si>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</si>
  <si>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</si>
  <si>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</si>
  <si>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</si>
  <si>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</si>
  <si>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</si>
  <si>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</si>
  <si>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</si>
  <si>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</si>
  <si>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</si>
  <si>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</si>
  <si>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</si>
  <si>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</si>
  <si>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</si>
  <si>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</si>
  <si>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</si>
  <si>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</si>
  <si>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</si>
  <si>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</si>
  <si>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</si>
  <si>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</si>
  <si>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</si>
  <si>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</si>
  <si>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</si>
  <si>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</si>
  <si>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</si>
  <si>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</si>
  <si>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</si>
  <si>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</si>
  <si>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</si>
  <si>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</si>
  <si>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</si>
  <si>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</si>
  <si>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</si>
  <si>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</si>
  <si>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</si>
  <si>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</si>
  <si>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</si>
  <si>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</si>
  <si>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</si>
  <si>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</si>
  <si>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</si>
  <si>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</si>
  <si>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</si>
  <si>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</si>
  <si>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</si>
  <si>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</si>
  <si>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</si>
  <si>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</si>
  <si>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</si>
  <si>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</si>
  <si>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</si>
  <si>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</si>
  <si>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</si>
  <si>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</si>
  <si>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</si>
  <si>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</si>
  <si>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</si>
  <si>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</si>
  <si>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</si>
  <si>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</si>
  <si>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</si>
  <si>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</si>
  <si>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</si>
  <si>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</si>
  <si>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</si>
  <si>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</si>
  <si>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</si>
  <si>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</si>
  <si>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</si>
  <si>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</si>
  <si>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</si>
  <si>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</si>
  <si>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</si>
  <si>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</si>
  <si>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</si>
  <si>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</si>
  <si>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</si>
  <si>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</si>
  <si>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</si>
  <si>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</si>
  <si>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</si>
  <si>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</si>
  <si>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</si>
  <si>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</si>
  <si>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</si>
  <si>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</si>
  <si>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</si>
  <si>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</si>
  <si>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</si>
  <si>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</si>
  <si>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</si>
  <si>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</si>
  <si>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</si>
  <si>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</si>
  <si>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</si>
  <si>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</si>
  <si>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</si>
  <si>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</si>
  <si>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</si>
  <si>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</si>
  <si>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</si>
  <si>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</si>
  <si>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</si>
  <si>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</si>
  <si>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</si>
  <si>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</si>
  <si>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</si>
  <si>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</si>
  <si>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</si>
  <si>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</si>
  <si>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</si>
  <si>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</si>
  <si>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</si>
  <si>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</si>
  <si>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</si>
  <si>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</si>
  <si>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</si>
  <si>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</si>
  <si>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</si>
  <si>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</si>
  <si>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</si>
  <si>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</si>
  <si>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</si>
  <si>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</si>
  <si>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</si>
  <si>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</si>
  <si>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</si>
  <si>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</si>
  <si>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</si>
  <si>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</si>
  <si>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</si>
  <si>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</si>
  <si>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</si>
  <si>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</si>
  <si>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</si>
  <si>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</si>
  <si>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</si>
  <si>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</si>
  <si>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</si>
  <si>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</si>
  <si>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</si>
  <si>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</si>
  <si>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</si>
  <si>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</si>
  <si>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</si>
  <si>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</si>
  <si>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</si>
  <si>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</si>
  <si>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</si>
  <si>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</si>
  <si>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</si>
  <si>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</si>
  <si>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</si>
  <si>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</si>
  <si>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</si>
  <si>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</si>
  <si>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</si>
  <si>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</si>
  <si>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</si>
  <si>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</si>
  <si>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</si>
  <si>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</si>
  <si>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</si>
  <si>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</si>
  <si>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</si>
  <si>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</si>
  <si>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</si>
  <si>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</si>
  <si>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</si>
  <si>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</si>
  <si>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</si>
  <si>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</si>
  <si>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</si>
  <si>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</si>
  <si>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</si>
  <si>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</si>
  <si>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</si>
  <si>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</si>
  <si>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</si>
  <si>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</si>
  <si>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</si>
  <si>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</si>
  <si>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</si>
  <si>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</si>
  <si>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</si>
  <si>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</si>
  <si>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</si>
  <si>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</si>
  <si>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</si>
  <si>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</si>
  <si>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</si>
  <si>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</si>
  <si>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</si>
  <si>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</si>
  <si>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</si>
  <si>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</si>
  <si>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</si>
  <si>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</si>
  <si>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</si>
  <si>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</si>
  <si>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</si>
  <si>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</si>
  <si>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</si>
  <si>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</si>
  <si>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</si>
  <si>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</si>
  <si>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</si>
  <si>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</si>
  <si>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</si>
  <si>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</si>
  <si>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</si>
  <si>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</si>
  <si>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</si>
  <si>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</si>
  <si>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</si>
  <si>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</si>
  <si>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</si>
  <si>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</si>
  <si>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</si>
  <si>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</si>
  <si>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</si>
  <si>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</si>
  <si>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</si>
  <si>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</si>
  <si>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</si>
  <si>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</si>
  <si>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</si>
  <si>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</si>
  <si>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</si>
  <si>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</si>
  <si>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</si>
  <si>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</si>
  <si>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</si>
  <si>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</si>
  <si>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</si>
  <si>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</si>
  <si>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</si>
  <si>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</si>
  <si>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</si>
  <si>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</si>
  <si>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</si>
  <si>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</si>
  <si>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</si>
  <si>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</si>
  <si>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</si>
  <si>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</si>
  <si>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</si>
  <si>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</si>
  <si>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</si>
  <si>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</si>
  <si>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</si>
  <si>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</si>
  <si>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</si>
  <si>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</si>
  <si>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</si>
  <si>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</si>
  <si>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</si>
  <si>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</si>
  <si>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</si>
  <si>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</si>
  <si>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</si>
  <si>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</si>
  <si>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</si>
  <si>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</si>
  <si>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</si>
  <si>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</si>
  <si>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</si>
  <si>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</si>
  <si>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</si>
  <si>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</si>
  <si>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</si>
  <si>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</si>
  <si>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</si>
  <si>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</si>
  <si>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</si>
  <si>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</si>
  <si>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</si>
  <si>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</si>
  <si>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</si>
  <si>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</si>
  <si>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</si>
  <si>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</si>
  <si>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</si>
  <si>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</si>
  <si>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</si>
  <si>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</si>
  <si>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</si>
  <si>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</si>
  <si>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</si>
  <si>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</si>
  <si>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</si>
  <si>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</si>
  <si>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</si>
  <si>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</si>
  <si>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</si>
  <si>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</si>
  <si>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</si>
  <si>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</si>
  <si>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</si>
  <si>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</si>
  <si>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</si>
  <si>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</si>
  <si>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</si>
  <si>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</si>
  <si>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</si>
  <si>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</si>
  <si>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</si>
  <si>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</si>
  <si>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</si>
  <si>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</si>
  <si>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</si>
  <si>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</si>
  <si>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</si>
  <si>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</si>
  <si>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</si>
  <si>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</si>
  <si>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</si>
  <si>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</si>
  <si>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</si>
  <si>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</si>
  <si>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</si>
  <si>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</si>
  <si>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</si>
  <si>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</si>
  <si>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</si>
  <si>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</si>
  <si>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</si>
  <si>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</si>
  <si>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</si>
  <si>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</si>
  <si>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</si>
  <si>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</si>
  <si>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</si>
  <si>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</si>
  <si>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</si>
  <si>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</si>
  <si>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</si>
  <si>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</si>
  <si>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</si>
  <si>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</si>
  <si>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</si>
  <si>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</si>
  <si>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</si>
  <si>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</si>
  <si>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</si>
  <si>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</si>
  <si>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</si>
  <si>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</si>
  <si>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</si>
  <si>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</si>
  <si>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</si>
  <si>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</si>
  <si>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</si>
  <si>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</si>
  <si>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</si>
  <si>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</si>
  <si>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</si>
  <si>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</si>
  <si>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</si>
  <si>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</si>
  <si>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</si>
  <si>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</si>
  <si>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</si>
  <si>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</si>
  <si>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</si>
  <si>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</si>
  <si>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</si>
  <si>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</si>
  <si>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</si>
  <si>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</si>
  <si>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</si>
  <si>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</si>
  <si>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</si>
  <si>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</si>
  <si>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</si>
  <si>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</si>
  <si>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</si>
  <si>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</si>
  <si>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</si>
  <si>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</si>
  <si>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</si>
  <si>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</si>
  <si>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</si>
  <si>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</si>
  <si>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</si>
  <si>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</si>
  <si>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</si>
  <si>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</si>
  <si>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</si>
  <si>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</si>
  <si>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</si>
  <si>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</si>
  <si>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</si>
  <si>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</si>
  <si>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</si>
  <si>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</si>
  <si>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</si>
  <si>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</si>
  <si>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</si>
  <si>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</si>
  <si>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</si>
  <si>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</si>
  <si>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</si>
  <si>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</si>
  <si>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</si>
  <si>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</si>
  <si>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</si>
  <si>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</si>
  <si>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</si>
  <si>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</si>
  <si>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</si>
  <si>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</si>
  <si>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</si>
  <si>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</si>
  <si>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</si>
  <si>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</si>
  <si>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</si>
  <si>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</si>
  <si>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</si>
  <si>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</si>
  <si>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</si>
  <si>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</si>
  <si>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</si>
  <si>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</si>
  <si>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</si>
  <si>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</si>
  <si>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</si>
  <si>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</si>
  <si>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</si>
  <si>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</si>
  <si>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</si>
  <si>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</si>
  <si>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</si>
  <si>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</si>
  <si>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</si>
  <si>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</si>
  <si>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</si>
  <si>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</si>
  <si>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</si>
  <si>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</si>
  <si>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</si>
  <si>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</si>
  <si>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</si>
  <si>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</si>
  <si>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</si>
  <si>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</si>
  <si>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</si>
  <si>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</si>
  <si>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</si>
  <si>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</si>
  <si>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</si>
  <si>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</si>
  <si>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</si>
  <si>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</si>
  <si>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</si>
  <si>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</si>
  <si>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</si>
  <si>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</si>
  <si>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</si>
  <si>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</si>
  <si>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</si>
  <si>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</si>
  <si>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</si>
  <si>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</si>
  <si>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</si>
  <si>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</si>
  <si>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</si>
  <si>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</si>
  <si>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</si>
  <si>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</si>
  <si>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</si>
  <si>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</si>
  <si>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</si>
  <si>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</si>
  <si>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</si>
  <si>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</si>
  <si>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</si>
  <si>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</si>
  <si>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</si>
  <si>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</si>
  <si>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</si>
  <si>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</si>
  <si>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</si>
  <si>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</si>
  <si>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</si>
  <si>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</si>
  <si>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</si>
  <si>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</si>
  <si>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</si>
  <si>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</si>
  <si>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</si>
  <si>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</si>
  <si>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</si>
  <si>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</si>
  <si>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</si>
  <si>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</si>
  <si>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</si>
  <si>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</si>
  <si>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</si>
  <si>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</si>
  <si>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</si>
  <si>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</si>
  <si>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</si>
  <si>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</si>
  <si>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</si>
  <si>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</si>
  <si>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</si>
  <si>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</si>
  <si>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</si>
  <si>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</si>
  <si>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</si>
  <si>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</si>
  <si>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</si>
  <si>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</si>
  <si>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</si>
  <si>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</si>
  <si>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</si>
  <si>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</si>
  <si>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</si>
  <si>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</si>
  <si>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</si>
  <si>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</si>
  <si>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</si>
  <si>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</si>
  <si>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</si>
  <si>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</si>
  <si>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</si>
  <si>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</si>
  <si>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</si>
  <si>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</si>
  <si>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</si>
  <si>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</si>
  <si>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</si>
  <si>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</si>
  <si>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</si>
  <si>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</si>
  <si>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</si>
  <si>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</si>
  <si>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</si>
  <si>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</si>
  <si>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</si>
  <si>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</si>
  <si>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</si>
  <si>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</si>
  <si>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</si>
  <si>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</si>
  <si>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</si>
  <si>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</si>
  <si>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</si>
  <si>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</si>
  <si>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</si>
  <si>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</si>
  <si>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</si>
  <si>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</si>
  <si>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</si>
  <si>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</si>
  <si>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</si>
  <si>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</si>
  <si>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</si>
  <si>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</si>
  <si>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</si>
  <si>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</si>
  <si>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</si>
  <si>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</si>
  <si>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</si>
  <si>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</si>
  <si>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</si>
  <si>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</si>
  <si>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</si>
  <si>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</si>
  <si>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</si>
  <si>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</si>
  <si>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</si>
  <si>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</si>
  <si>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</si>
  <si>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</si>
  <si>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</si>
  <si>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</si>
  <si>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</si>
  <si>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</si>
  <si>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</si>
  <si>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</si>
  <si>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</si>
  <si>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</si>
  <si>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</si>
  <si>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</si>
  <si>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</si>
  <si>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</si>
  <si>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</si>
  <si>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</si>
  <si>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</si>
  <si>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</si>
  <si>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</si>
  <si>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</si>
  <si>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</si>
  <si>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</si>
  <si>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</si>
  <si>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</si>
  <si>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</si>
  <si>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</si>
  <si>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</si>
  <si>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</si>
  <si>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</si>
  <si>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</si>
  <si>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</si>
  <si>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</si>
  <si>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</si>
  <si>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</si>
  <si>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</si>
  <si>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</si>
  <si>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</si>
  <si>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</si>
  <si>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</si>
  <si>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</si>
  <si>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</si>
  <si>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</si>
  <si>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</si>
  <si>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</si>
  <si>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</si>
  <si>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</si>
  <si>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</si>
  <si>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</si>
  <si>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</si>
  <si>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</si>
  <si>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</si>
  <si>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</si>
  <si>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</si>
  <si>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</si>
  <si>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</si>
  <si>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</si>
  <si>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</si>
  <si>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</si>
  <si>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</si>
  <si>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</si>
  <si>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</si>
  <si>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</si>
  <si>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</si>
  <si>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</si>
  <si>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</si>
  <si>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</si>
  <si>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</si>
  <si>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</si>
  <si>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</si>
  <si>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</si>
  <si>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</si>
  <si>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</si>
  <si>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</si>
  <si>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</si>
  <si>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</si>
  <si>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</si>
  <si>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</si>
  <si>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</si>
  <si>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</si>
  <si>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</si>
  <si>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</si>
  <si>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</si>
  <si>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</si>
  <si>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</si>
  <si>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</si>
  <si>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</si>
  <si>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</si>
  <si>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</si>
  <si>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</si>
  <si>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</si>
  <si>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</si>
  <si>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</si>
  <si>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</si>
  <si>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</si>
  <si>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</si>
  <si>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</si>
  <si>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</si>
  <si>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</si>
  <si>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</si>
  <si>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</si>
  <si>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</si>
  <si>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</si>
  <si>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</si>
  <si>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</si>
  <si>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</si>
  <si>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</si>
  <si>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</si>
  <si>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</si>
  <si>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</si>
  <si>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</si>
  <si>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</si>
  <si>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</si>
  <si>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</si>
  <si>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</si>
  <si>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</si>
  <si>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</si>
  <si>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</si>
  <si>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</si>
  <si>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</si>
  <si>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</si>
  <si>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</si>
  <si>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</si>
  <si>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</si>
  <si>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</si>
  <si>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</si>
  <si>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</si>
  <si>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</si>
  <si>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</si>
  <si>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</si>
  <si>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</si>
  <si>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</si>
  <si>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</si>
  <si>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</si>
  <si>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</si>
  <si>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</si>
  <si>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</si>
  <si>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</si>
  <si>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</si>
  <si>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</si>
  <si>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</si>
  <si>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</si>
  <si>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</si>
  <si>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</si>
  <si>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</si>
  <si>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</si>
  <si>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</si>
  <si>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</si>
  <si>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</si>
  <si>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</si>
  <si>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</si>
  <si>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</si>
  <si>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</si>
  <si>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</si>
  <si>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</si>
  <si>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</si>
  <si>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</si>
  <si>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</si>
  <si>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</si>
  <si>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</si>
  <si>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</si>
  <si>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</si>
  <si>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</si>
  <si>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</si>
  <si>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</si>
  <si>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</si>
  <si>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</si>
  <si>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</si>
  <si>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</si>
  <si>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</si>
  <si>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</si>
  <si>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</si>
  <si>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</si>
  <si>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</si>
  <si>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</si>
  <si>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</si>
  <si>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</si>
  <si>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</si>
  <si>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</si>
  <si>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</si>
  <si>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</si>
  <si>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</si>
  <si>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</si>
  <si>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</si>
  <si>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</si>
  <si>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</si>
  <si>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</si>
  <si>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</si>
  <si>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</si>
  <si>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</si>
  <si>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</si>
  <si>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</si>
  <si>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</si>
  <si>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</si>
  <si>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</si>
  <si>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</si>
  <si>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</si>
  <si>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</si>
  <si>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</si>
  <si>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</si>
  <si>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</si>
  <si>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</si>
  <si>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</si>
  <si>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</si>
  <si>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</si>
  <si>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</si>
  <si>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</si>
  <si>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</si>
  <si>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</si>
  <si>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</si>
  <si>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</si>
  <si>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</si>
  <si>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</si>
  <si>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</si>
  <si>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</si>
  <si>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</si>
  <si>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</si>
  <si>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</si>
  <si>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</si>
  <si>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</si>
  <si>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</si>
  <si>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</si>
  <si>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</si>
  <si>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</si>
  <si>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</si>
  <si>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</si>
  <si>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</si>
  <si>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</si>
  <si>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</si>
  <si>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</si>
  <si>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</si>
  <si>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</si>
  <si>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</si>
  <si>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</si>
  <si>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</si>
  <si>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</si>
  <si>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</si>
  <si>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</si>
  <si>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</si>
  <si>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</si>
  <si>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</si>
  <si>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</si>
  <si>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</si>
  <si>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</si>
  <si>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</si>
  <si>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</si>
  <si>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</si>
  <si>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</si>
  <si>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</si>
  <si>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</si>
  <si>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</si>
  <si>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</si>
  <si>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</si>
  <si>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</si>
  <si>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</si>
  <si>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</si>
  <si>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</si>
  <si>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</si>
  <si>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</si>
  <si>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</si>
  <si>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</si>
  <si>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</si>
  <si>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</si>
  <si>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</si>
  <si>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</si>
  <si>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</si>
  <si>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</si>
  <si>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</si>
  <si>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</si>
  <si>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</si>
  <si>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</si>
  <si>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</si>
  <si>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</si>
  <si>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</si>
  <si>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</si>
  <si>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</si>
  <si>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</si>
  <si>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</si>
  <si>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</si>
  <si>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</si>
  <si>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</si>
  <si>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</si>
  <si>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</si>
  <si>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</si>
  <si>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</si>
  <si>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</si>
  <si>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</si>
  <si>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</si>
  <si>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</si>
  <si>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</si>
  <si>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</si>
  <si>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</si>
  <si>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</si>
  <si>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</si>
  <si>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</si>
  <si>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</si>
  <si>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</si>
  <si>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</si>
  <si>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</si>
  <si>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</si>
  <si>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</si>
  <si>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</si>
  <si>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</si>
  <si>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</si>
  <si>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</si>
  <si>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</si>
  <si>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</si>
  <si>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</si>
  <si>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</si>
  <si>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</si>
  <si>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</si>
  <si>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</si>
  <si>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</si>
  <si>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</si>
  <si>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</si>
  <si>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</si>
  <si>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</si>
  <si>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</si>
  <si>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</si>
  <si>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</si>
  <si>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</si>
  <si>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</si>
  <si>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</si>
  <si>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</si>
  <si>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</si>
  <si>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</si>
  <si>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</si>
  <si>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</si>
  <si>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</si>
  <si>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</si>
  <si>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</si>
  <si>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</si>
  <si>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</si>
  <si>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</si>
  <si>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</si>
  <si>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</si>
  <si>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</si>
  <si>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</si>
  <si>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</si>
  <si>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</si>
  <si>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</si>
  <si>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</si>
  <si>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</si>
  <si>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</si>
  <si>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</si>
  <si>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</si>
  <si>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</si>
  <si>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</si>
  <si>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</si>
  <si>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</si>
  <si>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</si>
  <si>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</si>
  <si>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</si>
  <si>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</si>
  <si>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</si>
  <si>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</si>
  <si>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</si>
  <si>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</si>
  <si>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</si>
  <si>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</si>
  <si>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</si>
  <si>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</si>
  <si>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</si>
  <si>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</si>
  <si>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</si>
  <si>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</si>
  <si>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</si>
  <si>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</si>
  <si>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</si>
  <si>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</si>
  <si>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</si>
  <si>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</si>
  <si>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</si>
  <si>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</si>
  <si>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</si>
  <si>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</si>
  <si>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</si>
  <si>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</si>
  <si>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</si>
  <si>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</si>
  <si>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</si>
  <si>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</si>
  <si>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</si>
  <si>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</si>
  <si>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</si>
  <si>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</si>
  <si>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</si>
  <si>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</si>
  <si>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</si>
  <si>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</si>
  <si>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</si>
  <si>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</si>
  <si>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</si>
  <si>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</si>
  <si>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</si>
  <si>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</si>
  <si>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</si>
  <si>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</si>
  <si>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</si>
  <si>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</si>
  <si>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</si>
  <si>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</si>
  <si>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</si>
  <si>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</si>
  <si>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</si>
  <si>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</si>
  <si>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</si>
  <si>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</si>
  <si>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</si>
  <si>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</si>
  <si>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</si>
  <si>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</si>
  <si>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</si>
  <si>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</si>
  <si>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</si>
  <si>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</si>
  <si>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</si>
  <si>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</si>
  <si>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</si>
  <si>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</si>
  <si>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</si>
  <si>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</si>
  <si>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</si>
  <si>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</si>
  <si>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</si>
  <si>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</si>
  <si>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</si>
  <si>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</si>
  <si>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</si>
  <si>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</si>
  <si>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</si>
  <si>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</si>
  <si>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</si>
  <si>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</si>
  <si>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</si>
  <si>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</si>
  <si>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</si>
  <si>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</si>
  <si>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</si>
  <si>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</si>
  <si>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</si>
  <si>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</si>
  <si>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</si>
  <si>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</si>
  <si>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</si>
  <si>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</si>
  <si>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</si>
  <si>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</si>
  <si>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</si>
  <si>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</si>
  <si>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</si>
  <si>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</si>
  <si>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</si>
  <si>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</si>
  <si>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</si>
  <si>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</si>
  <si>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</si>
  <si>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</si>
  <si>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</si>
  <si>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</si>
  <si>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</si>
  <si>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</si>
  <si>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</si>
  <si>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</si>
  <si>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</si>
  <si>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</si>
  <si>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</si>
  <si>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</si>
  <si>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</si>
  <si>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</si>
  <si>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</si>
  <si>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</si>
  <si>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</si>
  <si>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</si>
  <si>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</si>
  <si>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</si>
  <si>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</si>
  <si>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</si>
  <si>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</si>
  <si>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</si>
  <si>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</si>
  <si>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</si>
  <si>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</si>
  <si>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</si>
  <si>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</si>
  <si>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</si>
  <si>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</si>
  <si>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</si>
  <si>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</si>
  <si>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</si>
  <si>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</si>
  <si>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</si>
  <si>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</si>
  <si>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</si>
  <si>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</si>
  <si>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</si>
  <si>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</si>
  <si>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</si>
  <si>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</si>
  <si>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</si>
  <si>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</si>
  <si>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</si>
  <si>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</si>
  <si>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</si>
  <si>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</si>
  <si>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</si>
  <si>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</si>
  <si>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</si>
  <si>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</si>
  <si>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</si>
  <si>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</si>
  <si>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</si>
  <si>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</si>
  <si>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</si>
  <si>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</si>
  <si>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</si>
  <si>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</si>
  <si>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</si>
  <si>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</si>
  <si>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</si>
  <si>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</si>
  <si>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</si>
  <si>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</si>
  <si>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</si>
  <si>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</si>
  <si>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</si>
  <si>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</si>
  <si>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</si>
  <si>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</si>
  <si>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</si>
  <si>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</si>
  <si>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</si>
  <si>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</si>
  <si>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</si>
  <si>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</si>
  <si>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</si>
  <si>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</si>
  <si>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</si>
  <si>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</si>
  <si>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</si>
  <si>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</si>
  <si>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</si>
  <si>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</si>
  <si>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</si>
  <si>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</si>
  <si>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</si>
  <si>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</si>
  <si>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</si>
  <si>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</si>
  <si>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</si>
  <si>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</si>
  <si>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</si>
  <si>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</si>
  <si>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</si>
  <si>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</si>
  <si>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</si>
  <si>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</si>
  <si>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</si>
  <si>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</si>
  <si>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</si>
  <si>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</si>
  <si>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</si>
  <si>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</si>
  <si>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</si>
  <si>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</si>
  <si>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</si>
  <si>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</si>
  <si>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</si>
  <si>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</si>
  <si>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</si>
  <si>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</si>
  <si>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</si>
  <si>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</si>
  <si>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</si>
  <si>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</si>
  <si>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</si>
  <si>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</si>
  <si>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</si>
  <si>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</si>
  <si>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</si>
  <si>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</si>
  <si>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</si>
  <si>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</si>
  <si>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</si>
  <si>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</si>
  <si>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</si>
  <si>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</si>
  <si>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</si>
  <si>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</si>
  <si>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</si>
  <si>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</si>
  <si>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</si>
  <si>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</si>
  <si>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</si>
  <si>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</si>
  <si>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</si>
  <si>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</si>
  <si>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</si>
  <si>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</si>
  <si>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</si>
  <si>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</si>
  <si>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</si>
  <si>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</si>
  <si>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</si>
  <si>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</si>
  <si>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</si>
  <si>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</si>
  <si>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</si>
  <si>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</si>
  <si>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</si>
  <si>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</si>
  <si>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</si>
  <si>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</si>
  <si>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</si>
  <si>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</si>
  <si>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</si>
  <si>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</si>
  <si>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</si>
  <si>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</si>
  <si>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</si>
  <si>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</si>
  <si>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</si>
  <si>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</si>
  <si>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</si>
  <si>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</si>
  <si>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</si>
  <si>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</si>
  <si>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</si>
  <si>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</si>
  <si>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</si>
  <si>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</si>
  <si>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</si>
  <si>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</si>
  <si>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</si>
  <si>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</si>
  <si>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</si>
  <si>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</si>
  <si>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</si>
  <si>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</si>
  <si>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</si>
  <si>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</si>
  <si>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</si>
  <si>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</si>
  <si>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</si>
  <si>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</si>
  <si>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</si>
  <si>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</si>
  <si>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</si>
  <si>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</si>
  <si>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</si>
  <si>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</si>
  <si>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</si>
  <si>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</si>
  <si>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</si>
  <si>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</si>
  <si>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</si>
  <si>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</si>
  <si>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</si>
  <si>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</si>
  <si>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</si>
  <si>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</si>
  <si>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</si>
  <si>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</si>
  <si>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</si>
  <si>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</si>
  <si>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</si>
  <si>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</si>
  <si>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</si>
  <si>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</si>
  <si>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</si>
  <si>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</si>
  <si>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</si>
  <si>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</si>
  <si>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</si>
  <si>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</si>
  <si>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</si>
  <si>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</si>
  <si>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</si>
  <si>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</si>
  <si>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</si>
  <si>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</si>
  <si>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</si>
  <si>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</si>
  <si>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</si>
  <si>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</si>
  <si>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</si>
  <si>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</si>
  <si>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</si>
  <si>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</si>
  <si>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</si>
  <si>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</si>
  <si>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</si>
  <si>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</si>
  <si>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</si>
  <si>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</si>
  <si>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</si>
  <si>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</si>
  <si>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</si>
  <si>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</si>
  <si>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</si>
  <si>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</si>
  <si>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</si>
  <si>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</si>
  <si>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</si>
  <si>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</si>
  <si>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</si>
  <si>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</si>
  <si>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</si>
  <si>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</si>
  <si>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</si>
  <si>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</si>
  <si>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</si>
  <si>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</si>
  <si>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</si>
  <si>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</si>
  <si>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</si>
  <si>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</si>
  <si>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</si>
  <si>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</si>
  <si>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</si>
  <si>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</si>
  <si>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</si>
  <si>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</si>
  <si>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</si>
  <si>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</si>
  <si>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</si>
  <si>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</si>
  <si>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</si>
  <si>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</si>
  <si>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</si>
  <si>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</si>
  <si>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</si>
  <si>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</si>
  <si>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</si>
  <si>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</si>
  <si>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</si>
  <si>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</si>
  <si>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</si>
  <si>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</si>
  <si>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</si>
  <si>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</si>
  <si>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</si>
  <si>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</si>
  <si>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</si>
  <si>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</si>
  <si>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</si>
  <si>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</si>
  <si>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</si>
  <si>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</si>
  <si>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</si>
  <si>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</si>
  <si>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</si>
  <si>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</si>
  <si>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</si>
  <si>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</si>
  <si>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</si>
  <si>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</si>
  <si>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</si>
  <si>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</si>
  <si>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</si>
  <si>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</si>
  <si>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</si>
  <si>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</si>
  <si>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</si>
  <si>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</si>
  <si>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</si>
  <si>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</si>
  <si>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</si>
  <si>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</si>
  <si>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</si>
  <si>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</si>
  <si>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</si>
  <si>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</si>
  <si>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</si>
  <si>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</si>
  <si>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</si>
  <si>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</si>
  <si>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</si>
  <si>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</si>
  <si>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</si>
  <si>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</si>
  <si>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</si>
  <si>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</si>
  <si>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</si>
  <si>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</si>
  <si>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</si>
  <si>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</si>
  <si>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</si>
  <si>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</si>
  <si>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</si>
  <si>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</si>
  <si>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</si>
  <si>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</si>
  <si>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</si>
  <si>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</si>
  <si>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</si>
  <si>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</si>
  <si>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</si>
  <si>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</si>
  <si>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</si>
  <si>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</si>
  <si>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</si>
  <si>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</si>
  <si>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</si>
  <si>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</si>
  <si>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</si>
  <si>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</si>
  <si>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</si>
  <si>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</si>
  <si>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</si>
  <si>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</si>
  <si>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</si>
  <si>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</si>
  <si>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</si>
  <si>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</si>
  <si>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</si>
  <si>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</si>
  <si>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</si>
  <si>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</si>
  <si>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</si>
  <si>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</si>
  <si>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</si>
  <si>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</si>
  <si>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</si>
  <si>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</si>
  <si>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</si>
  <si>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</si>
  <si>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</si>
  <si>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</si>
  <si>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</si>
  <si>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</si>
  <si>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</si>
  <si>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</si>
  <si>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</si>
  <si>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</si>
  <si>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</si>
  <si>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</si>
  <si>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</si>
  <si>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</si>
  <si>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</si>
  <si>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</si>
  <si>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</si>
  <si>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</si>
  <si>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</si>
  <si>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</si>
  <si>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</si>
  <si>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</si>
  <si>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</si>
  <si>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</si>
  <si>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</si>
  <si>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</si>
  <si>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</si>
  <si>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</si>
  <si>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</si>
  <si>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</si>
  <si>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</si>
  <si>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</si>
  <si>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</si>
  <si>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</si>
  <si>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</si>
  <si>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</si>
  <si>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</si>
  <si>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</si>
  <si>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</si>
  <si>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</si>
  <si>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</si>
  <si>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</si>
  <si>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</si>
  <si>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</si>
  <si>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</si>
  <si>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</si>
  <si>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</si>
  <si>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</si>
  <si>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</si>
  <si>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</si>
  <si>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</si>
  <si>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</si>
  <si>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</si>
  <si>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</si>
  <si>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</si>
  <si>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</si>
  <si>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</si>
  <si>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</si>
  <si>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</si>
  <si>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</si>
  <si>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</si>
  <si>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</si>
  <si>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</si>
  <si>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</si>
  <si>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</si>
  <si>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</si>
  <si>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</si>
  <si>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</si>
  <si>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</si>
  <si>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</si>
  <si>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</si>
  <si>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</si>
  <si>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</si>
  <si>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</si>
  <si>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</si>
  <si>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</si>
  <si>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</si>
  <si>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</si>
  <si>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</si>
  <si>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</si>
  <si>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</si>
  <si>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</si>
  <si>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</si>
  <si>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</si>
  <si>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</si>
  <si>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</si>
  <si>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</si>
  <si>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</si>
  <si>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</si>
  <si>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</si>
  <si>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</si>
  <si>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</si>
  <si>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</si>
  <si>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</si>
  <si>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</si>
  <si>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</si>
  <si>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</si>
  <si>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</si>
  <si>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</si>
  <si>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</si>
  <si>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</si>
  <si>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</si>
  <si>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</si>
  <si>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</si>
  <si>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</si>
  <si>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</si>
  <si>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</si>
  <si>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</si>
  <si>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</si>
  <si>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</si>
  <si>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</si>
  <si>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</si>
  <si>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</si>
  <si>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</si>
  <si>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</si>
  <si>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</si>
  <si>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</si>
  <si>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</si>
  <si>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</si>
  <si>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</si>
  <si>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</si>
  <si>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</si>
  <si>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</si>
  <si>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</si>
  <si>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</si>
  <si>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</si>
  <si>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</si>
  <si>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</si>
  <si>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</si>
  <si>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</si>
  <si>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</si>
  <si>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</si>
  <si>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</si>
  <si>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</si>
  <si>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</si>
  <si>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</si>
  <si>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</si>
  <si>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</si>
  <si>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</si>
  <si>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</si>
  <si>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</si>
  <si>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</si>
  <si>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</si>
  <si>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</si>
  <si>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</si>
  <si>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</si>
  <si>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</si>
  <si>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</si>
  <si>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</si>
  <si>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</si>
  <si>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</si>
  <si>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</si>
  <si>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</si>
  <si>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</si>
  <si>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</si>
  <si>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</si>
  <si>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</si>
  <si>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</si>
  <si>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</si>
  <si>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</si>
  <si>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</si>
  <si>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</si>
  <si>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</si>
  <si>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</si>
  <si>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</si>
  <si>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</si>
  <si>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</si>
  <si>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</si>
  <si>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</si>
  <si>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</si>
  <si>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</si>
  <si>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</si>
  <si>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</si>
  <si>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</si>
  <si>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</si>
  <si>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</si>
  <si>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</si>
  <si>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</si>
  <si>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</si>
  <si>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</si>
  <si>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</si>
  <si>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</si>
  <si>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</si>
  <si>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</si>
  <si>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</si>
  <si>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</si>
  <si>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</si>
  <si>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</si>
  <si>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</si>
  <si>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</si>
  <si>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</si>
  <si>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</si>
  <si>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</si>
  <si>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</si>
  <si>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</si>
  <si>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</si>
  <si>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</si>
  <si>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</si>
  <si>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</si>
  <si>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</si>
  <si>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</si>
  <si>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</si>
  <si>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</si>
  <si>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</si>
  <si>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</si>
  <si>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</si>
  <si>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</si>
  <si>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</si>
  <si>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</si>
  <si>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</si>
  <si>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</si>
  <si>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</si>
  <si>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</si>
  <si>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</si>
  <si>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</si>
  <si>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</si>
  <si>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</si>
  <si>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</si>
  <si>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</si>
  <si>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</si>
  <si>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</si>
  <si>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</si>
  <si>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</si>
  <si>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</si>
  <si>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</si>
  <si>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</si>
  <si>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</si>
  <si>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</si>
  <si>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</si>
  <si>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</si>
  <si>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</si>
  <si>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</si>
  <si>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</si>
  <si>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</si>
  <si>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</si>
  <si>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</si>
  <si>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</si>
  <si>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</si>
  <si>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</si>
  <si>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</si>
  <si>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</si>
  <si>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</si>
  <si>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</si>
  <si>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</si>
  <si>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</si>
  <si>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</si>
  <si>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</si>
  <si>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</si>
  <si>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</si>
  <si>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</si>
  <si>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</si>
  <si>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</si>
  <si>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</si>
  <si>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</si>
  <si>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</si>
  <si>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</si>
  <si>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</si>
  <si>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</si>
  <si>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</si>
  <si>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</si>
  <si>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</si>
  <si>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</si>
  <si>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</si>
  <si>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</si>
  <si>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</si>
  <si>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</si>
  <si>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</si>
  <si>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</si>
  <si>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</si>
  <si>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</si>
  <si>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</si>
  <si>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</si>
  <si>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</si>
  <si>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</si>
  <si>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</si>
  <si>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</si>
  <si>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</si>
  <si>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</si>
  <si>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</si>
  <si>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</si>
  <si>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</si>
  <si>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</si>
  <si>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</si>
  <si>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</si>
  <si>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</si>
  <si>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</si>
  <si>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</si>
  <si>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</si>
  <si>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</si>
  <si>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</si>
  <si>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</si>
  <si>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</si>
  <si>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</si>
  <si>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</si>
  <si>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</si>
  <si>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</si>
  <si>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</si>
  <si>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</si>
  <si>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</si>
  <si>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</si>
  <si>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</si>
  <si>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</si>
  <si>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</si>
  <si>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</si>
  <si>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</si>
  <si>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</si>
  <si>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</si>
  <si>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</si>
  <si>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</si>
  <si>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</si>
  <si>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</si>
  <si>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</si>
  <si>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</si>
  <si>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</si>
  <si>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</si>
  <si>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</si>
  <si>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</si>
  <si>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</si>
  <si>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</si>
  <si>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</si>
  <si>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</si>
  <si>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</si>
  <si>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</si>
  <si>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</si>
  <si>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</si>
  <si>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</si>
  <si>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</si>
  <si>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</si>
  <si>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</si>
  <si>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</si>
  <si>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</si>
  <si>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</si>
  <si>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</si>
  <si>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</si>
  <si>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</si>
  <si>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</si>
  <si>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</si>
  <si>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</si>
  <si>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</si>
  <si>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</si>
  <si>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</si>
  <si>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</si>
  <si>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</si>
  <si>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</si>
  <si>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</si>
  <si>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</si>
  <si>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</si>
  <si>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</si>
  <si>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</si>
  <si>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</si>
  <si>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</si>
  <si>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</si>
  <si>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</si>
  <si>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</si>
  <si>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</si>
  <si>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</si>
  <si>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</si>
  <si>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</si>
  <si>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</si>
  <si>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</si>
  <si>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</si>
  <si>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</si>
  <si>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</si>
  <si>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</si>
  <si>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</si>
  <si>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</si>
  <si>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</si>
  <si>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</si>
  <si>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</si>
  <si>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</si>
  <si>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</si>
  <si>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</si>
  <si>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</si>
  <si>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</si>
  <si>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</si>
  <si>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</si>
  <si>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</si>
  <si>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</si>
  <si>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</si>
  <si>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</si>
  <si>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</si>
  <si>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</si>
  <si>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</si>
  <si>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</si>
  <si>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</si>
  <si>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</si>
  <si>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</si>
  <si>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</si>
  <si>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</si>
  <si>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</si>
  <si>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</si>
  <si>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</si>
  <si>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</si>
  <si>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</si>
  <si>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</si>
  <si>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</si>
  <si>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</si>
  <si>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</si>
  <si>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</si>
  <si>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</si>
  <si>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</si>
  <si>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</si>
  <si>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</si>
  <si>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</si>
  <si>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</si>
  <si>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</si>
  <si>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</si>
  <si>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</si>
  <si>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</si>
  <si>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</si>
  <si>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</si>
  <si>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</si>
  <si>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</si>
  <si>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</si>
  <si>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</si>
  <si>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</si>
  <si>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</si>
  <si>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</si>
  <si>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</si>
  <si>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</si>
  <si>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</si>
  <si>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</si>
  <si>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</si>
  <si>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</si>
  <si>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</si>
  <si>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</si>
  <si>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</si>
  <si>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</si>
  <si>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</si>
  <si>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</si>
  <si>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</si>
  <si>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</si>
  <si>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</si>
  <si>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</si>
  <si>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</si>
  <si>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</si>
  <si>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</si>
  <si>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</si>
  <si>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</si>
  <si>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</si>
  <si>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</si>
  <si>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</si>
  <si>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</si>
  <si>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</si>
  <si>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</si>
  <si>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</si>
  <si>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</si>
  <si>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</si>
  <si>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</si>
  <si>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</si>
  <si>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</si>
  <si>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</si>
  <si>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</si>
  <si>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</si>
  <si>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</si>
  <si>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</si>
  <si>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</si>
  <si>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</si>
  <si>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</si>
  <si>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</si>
  <si>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</si>
  <si>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</si>
  <si>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</si>
  <si>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</si>
  <si>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</si>
  <si>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</si>
  <si>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</si>
  <si>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</si>
  <si>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</si>
  <si>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</si>
  <si>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</si>
  <si>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</si>
  <si>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</si>
  <si>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</si>
  <si>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</si>
  <si>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</si>
  <si>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</si>
  <si>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</si>
  <si>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</si>
  <si>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</si>
  <si>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</si>
  <si>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</si>
  <si>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</si>
  <si>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</si>
  <si>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</si>
  <si>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</si>
  <si>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</si>
  <si>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</si>
  <si>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</si>
  <si>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</si>
  <si>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</si>
  <si>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</si>
  <si>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</si>
  <si>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</si>
  <si>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</si>
  <si>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</si>
  <si>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</si>
  <si>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</si>
  <si>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</si>
  <si>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</si>
  <si>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</si>
  <si>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</si>
  <si>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</si>
  <si>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</si>
  <si>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</si>
  <si>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</si>
  <si>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</si>
  <si>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</si>
  <si>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</si>
  <si>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</si>
  <si>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</si>
  <si>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</si>
  <si>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</si>
  <si>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</si>
  <si>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</si>
  <si>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</si>
  <si>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</si>
  <si>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</si>
  <si>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</si>
  <si>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</si>
  <si>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</si>
  <si>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</si>
  <si>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</si>
  <si>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</si>
  <si>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</si>
  <si>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</si>
  <si>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</si>
  <si>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</si>
  <si>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</si>
  <si>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</si>
  <si>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</si>
  <si>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</si>
  <si>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</si>
  <si>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</si>
  <si>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</si>
  <si>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</si>
  <si>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</si>
  <si>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</si>
  <si>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</si>
  <si>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</si>
  <si>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</si>
  <si>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</si>
  <si>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</si>
  <si>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</si>
  <si>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</si>
  <si>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</si>
  <si>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</si>
  <si>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</si>
  <si>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</si>
  <si>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</si>
  <si>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</si>
  <si>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</si>
  <si>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</si>
  <si>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</si>
  <si>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</si>
  <si>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</si>
  <si>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</si>
  <si>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</si>
  <si>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</si>
  <si>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</si>
  <si>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</si>
  <si>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</si>
  <si>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</si>
  <si>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</si>
  <si>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</si>
  <si>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</si>
  <si>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</si>
  <si>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</si>
  <si>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</si>
  <si>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</si>
  <si>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</si>
  <si>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</si>
  <si>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</si>
  <si>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</si>
  <si>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</si>
  <si>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</si>
  <si>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</si>
  <si>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</si>
  <si>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</si>
  <si>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</si>
  <si>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</si>
  <si>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</si>
  <si>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</si>
  <si>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</si>
  <si>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</si>
  <si>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</si>
  <si>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</si>
  <si>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</si>
  <si>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</si>
  <si>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</si>
  <si>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</si>
  <si>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</si>
  <si>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</si>
  <si>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</si>
  <si>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</si>
  <si>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</si>
  <si>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</si>
  <si>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</si>
  <si>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</si>
  <si>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</si>
  <si>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</si>
  <si>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</si>
  <si>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</si>
  <si>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</si>
  <si>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</si>
  <si>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</si>
  <si>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</si>
  <si>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</si>
  <si>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</si>
  <si>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</si>
  <si>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</si>
  <si>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</si>
  <si>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</si>
  <si>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</si>
  <si>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</si>
  <si>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</si>
  <si>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</si>
  <si>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</si>
  <si>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</si>
  <si>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</si>
  <si>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</si>
  <si>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</si>
  <si>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</si>
  <si>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</si>
  <si>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</si>
  <si>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</si>
  <si>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</si>
  <si>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</si>
  <si>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</si>
  <si>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</si>
  <si>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</si>
  <si>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</si>
  <si>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</si>
  <si>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</si>
  <si>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</si>
  <si>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</si>
  <si>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</si>
  <si>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</si>
  <si>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</si>
  <si>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</si>
  <si>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</si>
  <si>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</si>
  <si>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</si>
  <si>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</si>
  <si>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</si>
  <si>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</si>
  <si>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</si>
  <si>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</si>
  <si>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</si>
  <si>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</si>
  <si>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</si>
  <si>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</si>
  <si>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</si>
  <si>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</si>
  <si>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</si>
  <si>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</si>
  <si>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</si>
  <si>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</si>
  <si>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</si>
  <si>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</si>
  <si>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</si>
  <si>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</si>
  <si>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</si>
  <si>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</si>
  <si>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</si>
  <si>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</si>
  <si>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</si>
  <si>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</si>
  <si>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</si>
  <si>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</si>
  <si>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</si>
  <si>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</si>
  <si>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</si>
  <si>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</si>
  <si>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</si>
  <si>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</si>
  <si>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</si>
  <si>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</si>
  <si>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</si>
  <si>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</si>
  <si>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</si>
  <si>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</si>
  <si>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</si>
  <si>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</si>
  <si>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</si>
  <si>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</si>
  <si>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</si>
  <si>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</si>
  <si>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</si>
  <si>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</si>
  <si>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</si>
  <si>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</si>
  <si>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</si>
  <si>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</si>
  <si>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</si>
  <si>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</si>
  <si>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</si>
  <si>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</si>
  <si>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</si>
  <si>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</si>
  <si>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</si>
  <si>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</si>
  <si>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</si>
  <si>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</si>
  <si>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</si>
  <si>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</si>
  <si>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</si>
  <si>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</si>
  <si>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</si>
  <si>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</si>
  <si>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</si>
  <si>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</si>
  <si>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</si>
  <si>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</si>
  <si>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</si>
  <si>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</si>
  <si>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</si>
  <si>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</si>
  <si>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</si>
  <si>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</si>
  <si>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</si>
  <si>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</si>
  <si>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</si>
  <si>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</si>
  <si>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</si>
  <si>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</si>
  <si>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</si>
  <si>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</si>
  <si>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</si>
  <si>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</si>
  <si>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</si>
  <si>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</si>
  <si>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</si>
  <si>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</si>
  <si>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</si>
  <si>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</si>
  <si>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</si>
  <si>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</si>
  <si>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</si>
  <si>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</si>
  <si>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</si>
  <si>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</si>
  <si>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</si>
  <si>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</si>
  <si>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</si>
  <si>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</si>
  <si>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</si>
  <si>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</si>
  <si>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</si>
  <si>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</si>
  <si>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</si>
  <si>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</si>
  <si>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</si>
  <si>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</si>
  <si>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</si>
  <si>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</si>
  <si>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</si>
  <si>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</si>
  <si>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</si>
  <si>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</si>
  <si>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</si>
  <si>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</si>
  <si>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</si>
  <si>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</si>
  <si>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</si>
  <si>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</si>
  <si>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</si>
  <si>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</si>
  <si>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</si>
  <si>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</si>
  <si>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</si>
  <si>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</si>
  <si>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</si>
  <si>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</si>
  <si>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</si>
  <si>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</si>
  <si>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</si>
  <si>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</si>
  <si>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</si>
  <si>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</si>
  <si>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</si>
  <si>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</si>
  <si>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</si>
  <si>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</si>
  <si>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</si>
  <si>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</si>
  <si>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</si>
  <si>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</si>
  <si>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</si>
  <si>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</si>
  <si>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</si>
  <si>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</si>
  <si>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</si>
  <si>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</si>
  <si>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</si>
  <si>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</si>
  <si>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</si>
  <si>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</si>
  <si>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</si>
  <si>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</si>
  <si>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</si>
  <si>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</si>
  <si>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</si>
  <si>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</si>
  <si>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</si>
  <si>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</si>
  <si>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</si>
  <si>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</si>
  <si>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</si>
  <si>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</si>
  <si>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</si>
  <si>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</si>
  <si>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</si>
  <si>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</si>
  <si>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</si>
  <si>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</si>
  <si>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</si>
  <si>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</si>
  <si>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</si>
  <si>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</si>
  <si>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</si>
  <si>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</si>
  <si>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</si>
  <si>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</si>
  <si>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</si>
  <si>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</si>
  <si>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</si>
  <si>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</si>
  <si>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</si>
  <si>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</si>
  <si>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</si>
  <si>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</si>
  <si>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</si>
  <si>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</si>
  <si>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</si>
  <si>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</si>
  <si>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</si>
  <si>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</si>
  <si>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</si>
  <si>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</si>
  <si>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</si>
  <si>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</si>
  <si>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</si>
  <si>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</si>
  <si>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</si>
  <si>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</si>
  <si>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</si>
  <si>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</si>
  <si>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</si>
  <si>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</si>
  <si>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</si>
  <si>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</si>
  <si>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</si>
  <si>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</si>
  <si>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</si>
  <si>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</si>
  <si>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</si>
  <si>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</si>
  <si>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</si>
  <si>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</si>
  <si>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</si>
  <si>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</si>
  <si>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</si>
  <si>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</si>
  <si>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</si>
  <si>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</si>
  <si>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</si>
  <si>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</si>
  <si>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</si>
  <si>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</si>
  <si>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</si>
  <si>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</si>
  <si>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</si>
  <si>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</si>
  <si>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</si>
  <si>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</si>
  <si>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</si>
  <si>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</si>
  <si>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</si>
  <si>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</si>
  <si>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</si>
  <si>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</si>
  <si>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</si>
  <si>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</si>
  <si>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</si>
  <si>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</si>
  <si>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</si>
  <si>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</si>
  <si>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</si>
  <si>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</si>
  <si>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</si>
  <si>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</si>
  <si>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</si>
  <si>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</si>
  <si>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</si>
  <si>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</si>
  <si>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</si>
  <si>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</si>
  <si>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</si>
  <si>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</si>
  <si>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</si>
  <si>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</si>
  <si>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</si>
  <si>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</si>
  <si>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</si>
  <si>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</si>
  <si>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</si>
  <si>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</si>
  <si>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</si>
  <si>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</si>
  <si>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</si>
  <si>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</si>
  <si>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</si>
  <si>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</si>
  <si>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</si>
  <si>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</si>
  <si>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</si>
  <si>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</si>
  <si>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</si>
  <si>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</si>
  <si>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</si>
  <si>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</si>
  <si>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</si>
  <si>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</si>
  <si>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</si>
  <si>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</si>
  <si>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</si>
  <si>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</si>
  <si>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</si>
  <si>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</si>
  <si>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</si>
  <si>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</si>
  <si>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</si>
  <si>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</si>
  <si>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</si>
  <si>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</si>
  <si>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</si>
  <si>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</si>
  <si>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</si>
  <si>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</si>
  <si>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</si>
  <si>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</si>
  <si>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</si>
  <si>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</si>
  <si>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</si>
  <si>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</si>
  <si>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</si>
  <si>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</si>
  <si>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</si>
  <si>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</si>
  <si>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</si>
  <si>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</si>
  <si>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</si>
  <si>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</si>
  <si>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</si>
  <si>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</si>
  <si>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</si>
  <si>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</si>
  <si>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</si>
  <si>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</si>
  <si>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</si>
  <si>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</si>
  <si>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</si>
  <si>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</si>
  <si>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</si>
  <si>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</si>
  <si>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</si>
  <si>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</si>
  <si>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</si>
  <si>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</si>
  <si>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</si>
  <si>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</si>
  <si>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</si>
  <si>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</si>
  <si>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</si>
  <si>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</si>
  <si>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</si>
  <si>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</si>
  <si>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</si>
  <si>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</si>
  <si>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</si>
  <si>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</si>
  <si>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</si>
  <si>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</si>
  <si>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</si>
  <si>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</si>
  <si>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</si>
  <si>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</si>
  <si>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</si>
  <si>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</si>
  <si>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</si>
  <si>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</si>
  <si>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</si>
  <si>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</si>
  <si>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</si>
  <si>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</si>
  <si>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</si>
  <si>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</si>
  <si>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</si>
  <si>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</si>
  <si>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</si>
  <si>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</si>
  <si>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</si>
  <si>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</si>
  <si>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</si>
  <si>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</si>
  <si>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</si>
  <si>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</si>
  <si>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</si>
  <si>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</si>
  <si>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</si>
  <si>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</si>
  <si>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</si>
  <si>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</si>
  <si>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</si>
  <si>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</si>
  <si>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</si>
  <si>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</si>
  <si>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</si>
  <si>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</si>
  <si>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</si>
  <si>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</si>
  <si>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</si>
  <si>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</si>
  <si>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</si>
  <si>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</si>
  <si>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</si>
  <si>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</si>
  <si>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</si>
  <si>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</si>
  <si>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</si>
  <si>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</si>
  <si>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</si>
  <si>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</si>
  <si>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</si>
  <si>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</si>
  <si>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</si>
  <si>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</si>
  <si>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</si>
  <si>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</si>
  <si>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</si>
  <si>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</si>
  <si>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</si>
  <si>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</si>
  <si>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</si>
  <si>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</si>
  <si>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</si>
  <si>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</si>
  <si>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</si>
  <si>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</si>
  <si>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</si>
  <si>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</si>
  <si>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</si>
  <si>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</si>
  <si>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</si>
  <si>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</si>
  <si>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</si>
  <si>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</si>
  <si>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</si>
  <si>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</si>
  <si>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</si>
  <si>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</si>
  <si>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</si>
  <si>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</si>
  <si>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</si>
  <si>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</si>
  <si>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</si>
  <si>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</si>
  <si>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</si>
  <si>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</si>
  <si>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</si>
  <si>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</si>
  <si>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</si>
  <si>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</si>
  <si>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</si>
  <si>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</si>
  <si>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</si>
  <si>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</si>
  <si>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</si>
  <si>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</si>
  <si>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</si>
  <si>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</si>
  <si>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</si>
  <si>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</si>
  <si>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</si>
  <si>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</si>
  <si>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</si>
  <si>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</si>
  <si>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</si>
  <si>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</si>
  <si>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</si>
  <si>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</si>
  <si>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</si>
  <si>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</si>
  <si>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</si>
  <si>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</si>
  <si>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</si>
  <si>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</si>
  <si>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</si>
  <si>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</si>
  <si>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</si>
  <si>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</si>
  <si>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</si>
  <si>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</si>
  <si>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</si>
  <si>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</si>
  <si>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</si>
  <si>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</si>
  <si>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</si>
  <si>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</si>
  <si>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</si>
  <si>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</si>
  <si>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</si>
  <si>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</si>
  <si>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</si>
  <si>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</si>
  <si>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</si>
  <si>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</si>
  <si>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</si>
  <si>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</si>
  <si>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</si>
  <si>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</si>
  <si>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</si>
  <si>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</si>
  <si>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</si>
  <si>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</si>
  <si>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</si>
  <si>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</si>
  <si>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</si>
  <si>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</si>
  <si>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</si>
  <si>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</si>
  <si>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</si>
  <si>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</si>
  <si>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</si>
  <si>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</si>
  <si>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</si>
  <si>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</si>
  <si>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</si>
  <si>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</si>
  <si>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</si>
  <si>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</si>
  <si>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</si>
  <si>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</si>
  <si>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</si>
  <si>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</si>
  <si>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</si>
  <si>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</si>
  <si>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</si>
  <si>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</si>
  <si>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</si>
  <si>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</si>
  <si>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</si>
  <si>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</si>
  <si>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</si>
  <si>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</si>
  <si>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</si>
  <si>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</si>
  <si>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</si>
  <si>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</si>
  <si>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</si>
  <si>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</si>
  <si>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</si>
  <si>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</si>
  <si>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</si>
  <si>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</si>
  <si>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</si>
  <si>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</si>
  <si>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</si>
  <si>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</si>
  <si>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</si>
  <si>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</si>
  <si>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</si>
  <si>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</si>
  <si>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</si>
  <si>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</si>
  <si>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</si>
  <si>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</si>
  <si>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</si>
  <si>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</si>
  <si>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</si>
  <si>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</si>
  <si>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</si>
  <si>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</si>
  <si>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</si>
  <si>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</si>
  <si>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</si>
  <si>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</si>
  <si>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</si>
  <si>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</si>
  <si>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</si>
  <si>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</si>
  <si>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</si>
  <si>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</si>
  <si>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</si>
  <si>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</si>
  <si>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</si>
  <si>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</si>
  <si>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</si>
  <si>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</si>
  <si>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</si>
  <si>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</si>
  <si>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</si>
  <si>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</si>
  <si>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</si>
  <si>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</si>
  <si>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</si>
  <si>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</si>
  <si>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</si>
  <si>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</si>
  <si>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</si>
  <si>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</si>
  <si>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</si>
  <si>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</si>
  <si>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</si>
  <si>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</si>
  <si>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</si>
  <si>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</si>
  <si>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</si>
  <si>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</si>
  <si>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</si>
  <si>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</si>
  <si>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</si>
  <si>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</si>
  <si>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</si>
  <si>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</si>
  <si>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</si>
  <si>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</si>
  <si>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</si>
  <si>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</si>
  <si>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</si>
  <si>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</si>
  <si>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</si>
  <si>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</si>
  <si>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</si>
  <si>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</si>
  <si>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</si>
  <si>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</si>
  <si>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</si>
  <si>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</si>
  <si>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</si>
  <si>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</si>
  <si>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</si>
  <si>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</si>
  <si>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</si>
  <si>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</si>
  <si>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</si>
  <si>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</si>
  <si>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</si>
  <si>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</si>
  <si>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</si>
  <si>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</si>
  <si>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</si>
  <si>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</si>
  <si>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</si>
  <si>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</si>
  <si>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</si>
  <si>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</si>
  <si>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</si>
  <si>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</si>
  <si>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</si>
  <si>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</si>
  <si>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</si>
  <si>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</si>
  <si>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</si>
  <si>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</si>
  <si>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</si>
  <si>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</si>
  <si>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</si>
  <si>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</si>
  <si>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</si>
  <si>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</si>
  <si>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</si>
  <si>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</si>
  <si>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</si>
  <si>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</si>
  <si>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</si>
  <si>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</si>
  <si>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</si>
  <si>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</si>
  <si>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</si>
  <si>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</si>
  <si>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</si>
  <si>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</si>
  <si>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</si>
  <si>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</si>
  <si>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</si>
  <si>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</si>
  <si>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</si>
  <si>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</si>
  <si>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</si>
  <si>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</si>
  <si>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</si>
  <si>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</si>
  <si>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</si>
  <si>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</si>
  <si>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</si>
  <si>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</si>
  <si>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</si>
  <si>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</si>
  <si>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</si>
  <si>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</si>
  <si>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</si>
  <si>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</si>
  <si>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</si>
  <si>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</si>
  <si>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</si>
  <si>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</si>
  <si>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</si>
  <si>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</si>
  <si>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</si>
  <si>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</si>
  <si>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</si>
  <si>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</si>
  <si>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</si>
  <si>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</si>
  <si>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</si>
  <si>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</si>
  <si>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</si>
  <si>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</si>
  <si>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</si>
  <si>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</si>
  <si>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</si>
  <si>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</si>
  <si>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</si>
  <si>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</si>
  <si>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</si>
  <si>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</si>
  <si>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</si>
  <si>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</si>
  <si>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</si>
  <si>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</si>
  <si>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</si>
  <si>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</si>
  <si>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</si>
  <si>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</si>
  <si>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</si>
  <si>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</si>
  <si>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</si>
  <si>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</si>
  <si>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</si>
  <si>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</si>
  <si>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</si>
  <si>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</si>
  <si>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</si>
  <si>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</si>
  <si>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</si>
  <si>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</si>
  <si>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</si>
  <si>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</si>
  <si>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</si>
  <si>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</si>
  <si>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</si>
  <si>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</si>
  <si>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</si>
  <si>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</si>
  <si>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</si>
  <si>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</si>
  <si>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</si>
  <si>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</si>
  <si>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</si>
  <si>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</si>
  <si>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</si>
  <si>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</si>
  <si>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</si>
  <si>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</si>
  <si>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</si>
  <si>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</si>
  <si>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</si>
  <si>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</si>
  <si>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</si>
  <si>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</si>
  <si>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</si>
  <si>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</si>
  <si>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</si>
  <si>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</si>
  <si>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</si>
  <si>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</si>
  <si>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</si>
  <si>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</si>
  <si>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</si>
  <si>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</si>
  <si>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</si>
  <si>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</si>
  <si>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</si>
  <si>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</si>
  <si>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</si>
  <si>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</si>
  <si>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</si>
  <si>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</si>
  <si>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</si>
  <si>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</si>
  <si>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</si>
  <si>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</si>
  <si>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</si>
  <si>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</si>
  <si>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</si>
  <si>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</si>
  <si>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</si>
  <si>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</si>
  <si>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</si>
  <si>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</si>
  <si>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</si>
  <si>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</si>
  <si>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</si>
  <si>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</si>
  <si>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</si>
  <si>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</si>
  <si>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</si>
  <si>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</si>
  <si>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</si>
  <si>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</si>
  <si>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</si>
  <si>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</si>
  <si>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</si>
  <si>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</si>
  <si>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</si>
  <si>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</si>
  <si>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</si>
  <si>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</si>
  <si>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</si>
  <si>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</si>
  <si>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</si>
  <si>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</si>
  <si>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</si>
  <si>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</si>
  <si>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</si>
  <si>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</si>
  <si>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</si>
  <si>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</si>
  <si>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</si>
  <si>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</si>
  <si>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</si>
  <si>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</si>
  <si>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</si>
  <si>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</si>
  <si>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</si>
  <si>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</si>
  <si>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</si>
  <si>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</si>
  <si>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</si>
  <si>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</si>
  <si>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</si>
  <si>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</si>
  <si>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</si>
  <si>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</si>
  <si>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</si>
  <si>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</si>
  <si>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</si>
  <si>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</si>
  <si>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</si>
  <si>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</si>
  <si>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</si>
  <si>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</si>
  <si>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</si>
  <si>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</si>
  <si>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</si>
  <si>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</si>
  <si>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</si>
  <si>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</si>
  <si>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</si>
  <si>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</si>
  <si>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</si>
  <si>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</si>
  <si>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</si>
  <si>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</si>
  <si>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</si>
  <si>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</si>
  <si>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</si>
  <si>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</si>
  <si>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</si>
  <si>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</si>
  <si>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</si>
  <si>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</si>
  <si>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</si>
  <si>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</si>
  <si>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</si>
  <si>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</si>
  <si>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</si>
  <si>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</si>
  <si>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</si>
  <si>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</si>
  <si>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</si>
  <si>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</si>
  <si>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</si>
  <si>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</si>
  <si>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</si>
  <si>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</si>
  <si>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</si>
  <si>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</si>
  <si>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</si>
  <si>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</si>
  <si>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</si>
  <si>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</si>
  <si>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</si>
  <si>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</si>
  <si>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</si>
  <si>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</si>
  <si>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</si>
  <si>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</si>
  <si>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</si>
  <si>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</si>
  <si>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</si>
  <si>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</si>
  <si>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</si>
  <si>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</si>
  <si>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</si>
  <si>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</si>
  <si>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</si>
  <si>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</si>
  <si>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</si>
  <si>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</si>
  <si>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</si>
  <si>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</si>
  <si>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</si>
  <si>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</si>
  <si>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</si>
  <si>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</si>
  <si>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</si>
  <si>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</si>
  <si>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</si>
  <si>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</si>
  <si>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</si>
  <si>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</si>
  <si>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</si>
  <si>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</si>
  <si>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</si>
  <si>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</si>
  <si>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</si>
  <si>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</si>
  <si>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</si>
  <si>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</si>
  <si>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</si>
  <si>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</si>
  <si>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</si>
  <si>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</si>
  <si>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</si>
  <si>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</si>
  <si>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</si>
  <si>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</si>
  <si>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</si>
  <si>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</si>
  <si>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</si>
  <si>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</si>
  <si>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</si>
  <si>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</si>
  <si>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</si>
  <si>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</si>
  <si>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</si>
  <si>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</si>
  <si>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</si>
  <si>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</si>
  <si>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</si>
  <si>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</si>
  <si>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</si>
  <si>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</si>
  <si>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</si>
  <si>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</si>
  <si>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</si>
  <si>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</si>
  <si>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</si>
  <si>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</si>
  <si>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</si>
  <si>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</si>
  <si>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</si>
  <si>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</si>
  <si>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</si>
  <si>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</si>
  <si>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</si>
  <si>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</si>
  <si>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</si>
  <si>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</si>
  <si>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</si>
  <si>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</si>
  <si>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</si>
  <si>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</si>
  <si>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</si>
  <si>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</si>
  <si>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</si>
  <si>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</si>
  <si>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</si>
  <si>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</si>
  <si>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</si>
  <si>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</si>
  <si>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</si>
  <si>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</si>
  <si>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</si>
  <si>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</si>
  <si>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</si>
  <si>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</si>
  <si>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</si>
  <si>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</si>
  <si>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</si>
  <si>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</si>
  <si>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</si>
  <si>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</si>
  <si>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</si>
  <si>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</si>
  <si>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</si>
  <si>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</si>
  <si>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</si>
  <si>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</si>
  <si>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</si>
  <si>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</si>
  <si>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</si>
  <si>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</si>
  <si>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</si>
  <si>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</si>
  <si>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</si>
  <si>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</si>
  <si>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</si>
  <si>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</si>
  <si>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</si>
  <si>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</si>
  <si>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</si>
  <si>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</si>
  <si>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</si>
  <si>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</si>
  <si>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</si>
  <si>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</si>
  <si>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</si>
  <si>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</si>
  <si>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</si>
  <si>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</si>
  <si>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</si>
  <si>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</si>
  <si>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</si>
  <si>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</si>
  <si>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</si>
  <si>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</si>
  <si>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</si>
  <si>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</si>
  <si>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</si>
  <si>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</si>
  <si>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</si>
  <si>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</si>
  <si>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</si>
  <si>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</si>
  <si>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</si>
  <si>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</si>
  <si>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</si>
  <si>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</si>
  <si>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</si>
  <si>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</si>
  <si>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</si>
  <si>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</si>
  <si>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</si>
  <si>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</si>
  <si>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</si>
  <si>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</si>
  <si>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</si>
  <si>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</si>
  <si>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</si>
  <si>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</si>
  <si>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</si>
  <si>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</si>
  <si>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</si>
  <si>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</si>
  <si>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</si>
  <si>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</si>
  <si>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</si>
  <si>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</si>
  <si>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</si>
  <si>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</si>
  <si>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</si>
  <si>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</si>
  <si>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</si>
  <si>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</si>
  <si>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</si>
  <si>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</si>
  <si>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</si>
  <si>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</si>
  <si>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</si>
  <si>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</si>
  <si>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</si>
  <si>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</si>
  <si>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</si>
  <si>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</si>
  <si>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</si>
  <si>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</si>
  <si>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</si>
  <si>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</si>
  <si>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</si>
  <si>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</si>
  <si>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</si>
  <si>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</si>
  <si>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</si>
  <si>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</si>
  <si>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</si>
  <si>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</si>
  <si>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</si>
  <si>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</si>
  <si>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</si>
  <si>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</si>
  <si>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</si>
  <si>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</si>
  <si>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</si>
  <si>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</si>
  <si>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</si>
  <si>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</si>
  <si>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</si>
  <si>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</si>
  <si>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</si>
  <si>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</si>
  <si>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</si>
  <si>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</si>
  <si>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</si>
  <si>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</si>
  <si>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</si>
  <si>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</si>
  <si>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</si>
  <si>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</si>
  <si>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</si>
  <si>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</si>
  <si>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</si>
  <si>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</si>
  <si>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</si>
  <si>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</si>
  <si>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</si>
  <si>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</si>
  <si>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</si>
  <si>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</si>
  <si>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</si>
  <si>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</si>
  <si>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</si>
  <si>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</si>
  <si>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</si>
  <si>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</si>
  <si>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</si>
  <si>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</si>
  <si>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</si>
  <si>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</si>
  <si>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</si>
  <si>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</si>
  <si>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</si>
  <si>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</si>
  <si>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</si>
  <si>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</si>
  <si>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</si>
  <si>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</si>
  <si>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</si>
  <si>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</si>
  <si>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</si>
  <si>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</si>
  <si>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</si>
  <si>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</si>
  <si>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</si>
  <si>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</si>
  <si>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</si>
  <si>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</si>
  <si>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</si>
  <si>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</si>
  <si>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</si>
  <si>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</si>
  <si>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</si>
  <si>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</si>
  <si>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</si>
  <si>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</si>
  <si>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</si>
  <si>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</si>
  <si>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</si>
  <si>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</si>
  <si>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</si>
  <si>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</si>
  <si>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</si>
  <si>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</si>
  <si>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</si>
  <si>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</si>
  <si>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</si>
  <si>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</si>
  <si>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</si>
  <si>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</si>
  <si>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</si>
  <si>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</si>
  <si>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</si>
  <si>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</si>
  <si>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</si>
  <si>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</si>
  <si>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</si>
  <si>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</si>
  <si>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</si>
  <si>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</si>
  <si>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</si>
  <si>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</si>
  <si>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</si>
  <si>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</si>
  <si>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</si>
  <si>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</si>
  <si>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</si>
  <si>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</si>
  <si>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</si>
  <si>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</si>
  <si>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</si>
  <si>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</si>
  <si>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</si>
  <si>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</si>
  <si>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</si>
  <si>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</si>
  <si>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</si>
  <si>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</si>
  <si>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</si>
  <si>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</si>
  <si>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</si>
  <si>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</si>
  <si>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</si>
  <si>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</si>
  <si>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</si>
  <si>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</si>
  <si>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</si>
  <si>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</si>
  <si>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</si>
  <si>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</si>
  <si>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</si>
  <si>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</si>
  <si>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</si>
  <si>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</si>
  <si>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</si>
  <si>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</si>
  <si>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</si>
  <si>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</si>
  <si>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</si>
  <si>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</si>
  <si>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</si>
  <si>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</si>
  <si>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</si>
  <si>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</si>
  <si>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</si>
  <si>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</si>
  <si>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</si>
  <si>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</si>
  <si>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</si>
  <si>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</si>
  <si>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</si>
  <si>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</si>
  <si>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</si>
  <si>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</si>
  <si>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</si>
  <si>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</si>
  <si>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</si>
  <si>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</si>
  <si>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</si>
  <si>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</si>
  <si>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</si>
  <si>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</si>
  <si>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</si>
  <si>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</si>
  <si>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</si>
  <si>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</si>
  <si>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</si>
  <si>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</si>
  <si>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</si>
  <si>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</si>
  <si>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</si>
  <si>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</si>
  <si>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</si>
  <si>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</si>
  <si>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</si>
  <si>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</si>
  <si>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</si>
  <si>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</si>
  <si>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</si>
  <si>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</si>
  <si>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</si>
  <si>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</si>
  <si>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</si>
  <si>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</si>
  <si>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</si>
  <si>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</si>
  <si>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</si>
  <si>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</si>
  <si>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</si>
  <si>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</si>
  <si>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</si>
  <si>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</si>
  <si>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</si>
  <si>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</si>
  <si>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</si>
  <si>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</si>
  <si>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</si>
  <si>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</si>
  <si>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</si>
  <si>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</si>
  <si>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</si>
  <si>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</si>
  <si>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</si>
  <si>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</si>
  <si>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</si>
  <si>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</si>
  <si>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</si>
  <si>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</si>
  <si>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</si>
  <si>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</si>
  <si>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</si>
  <si>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</si>
  <si>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</si>
  <si>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</si>
  <si>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</si>
  <si>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</si>
  <si>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</si>
  <si>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</si>
  <si>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</si>
  <si>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</si>
  <si>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</si>
  <si>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</si>
  <si>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</si>
  <si>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</si>
  <si>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</si>
  <si>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</si>
  <si>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</si>
  <si>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</si>
  <si>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</si>
  <si>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</si>
  <si>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</si>
  <si>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</si>
  <si>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</si>
  <si>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</si>
  <si>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</si>
  <si>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</si>
  <si>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</si>
  <si>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</si>
  <si>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</si>
  <si>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</si>
  <si>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</si>
  <si>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</si>
  <si>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</si>
  <si>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</si>
  <si>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</si>
  <si>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</si>
  <si>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</si>
  <si>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</si>
  <si>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</si>
  <si>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</si>
  <si>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</si>
  <si>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</si>
  <si>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</si>
  <si>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</si>
  <si>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</si>
  <si>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</si>
  <si>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</si>
  <si>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</si>
  <si>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</si>
  <si>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</si>
  <si>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</si>
  <si>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</si>
  <si>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</si>
  <si>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</si>
  <si>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</si>
  <si>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</si>
  <si>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</si>
  <si>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</si>
  <si>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</si>
  <si>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</si>
  <si>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</si>
  <si>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</si>
  <si>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</si>
  <si>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</si>
  <si>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</si>
  <si>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</si>
  <si>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</si>
  <si>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</si>
  <si>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</si>
  <si>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</si>
  <si>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</si>
  <si>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</si>
  <si>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</si>
  <si>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</si>
  <si>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</si>
  <si>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</si>
  <si>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</si>
  <si>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</si>
  <si>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</si>
  <si>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</si>
  <si>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</si>
  <si>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</si>
  <si>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</si>
  <si>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</si>
  <si>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</si>
  <si>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</si>
  <si>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</si>
  <si>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</si>
  <si>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</si>
  <si>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</si>
  <si>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</si>
  <si>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</si>
  <si>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</si>
  <si>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</si>
  <si>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</si>
  <si>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</si>
  <si>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</si>
  <si>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</si>
  <si>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</si>
  <si>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</si>
  <si>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</si>
  <si>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</si>
  <si>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</si>
  <si>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</si>
  <si>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</si>
  <si>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</si>
  <si>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</si>
  <si>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</si>
  <si>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</si>
  <si>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</si>
  <si>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</si>
  <si>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</si>
  <si>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</si>
  <si>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</si>
  <si>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</si>
  <si>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</si>
  <si>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</si>
  <si>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</si>
  <si>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</si>
  <si>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</si>
  <si>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</si>
  <si>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</si>
  <si>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</si>
  <si>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</si>
  <si>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</si>
  <si>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</si>
  <si>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</si>
  <si>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</si>
  <si>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</si>
  <si>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</si>
  <si>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</si>
  <si>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</si>
  <si>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</si>
  <si>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</si>
  <si>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</si>
  <si>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</si>
  <si>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</si>
  <si>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</si>
  <si>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</si>
  <si>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</si>
  <si>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</si>
  <si>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</si>
  <si>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</si>
  <si>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</si>
  <si>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</si>
  <si>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</si>
  <si>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</si>
  <si>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</si>
  <si>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</si>
  <si>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</si>
  <si>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</si>
  <si>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</si>
  <si>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</si>
  <si>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</si>
  <si>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</si>
  <si>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</si>
  <si>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</si>
  <si>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</si>
  <si>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</si>
  <si>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</si>
  <si>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</si>
  <si>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</si>
  <si>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</si>
  <si>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</si>
  <si>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</si>
  <si>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</si>
  <si>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</si>
  <si>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</si>
  <si>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</si>
  <si>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</si>
  <si>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</si>
  <si>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</si>
  <si>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</si>
  <si>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</si>
  <si>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</si>
  <si>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</si>
  <si>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</si>
  <si>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</si>
  <si>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</si>
  <si>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</si>
  <si>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</si>
  <si>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</si>
  <si>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</si>
  <si>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</si>
  <si>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</si>
  <si>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</si>
  <si>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</si>
  <si>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</si>
  <si>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</si>
  <si>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</si>
  <si>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</si>
  <si>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</si>
  <si>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</si>
  <si>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</si>
  <si>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</si>
  <si>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</si>
  <si>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</si>
  <si>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</si>
  <si>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</si>
  <si>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</si>
  <si>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</si>
  <si>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</si>
  <si>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</si>
  <si>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</si>
  <si>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</si>
  <si>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</si>
  <si>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</si>
  <si>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</si>
  <si>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</si>
  <si>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</si>
  <si>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</si>
  <si>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</si>
  <si>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</si>
  <si>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</si>
  <si>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</si>
  <si>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</si>
  <si>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</si>
  <si>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</si>
  <si>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</si>
  <si>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</si>
  <si>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</si>
  <si>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</si>
  <si>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</si>
  <si>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</si>
  <si>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</si>
  <si>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</si>
  <si>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</si>
  <si>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</si>
  <si>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</si>
  <si>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</si>
  <si>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</si>
  <si>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</si>
  <si>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</si>
  <si>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</si>
  <si>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</si>
  <si>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</si>
  <si>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</si>
  <si>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</si>
  <si>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</si>
  <si>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</si>
  <si>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</si>
  <si>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</si>
  <si>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</si>
  <si>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</si>
  <si>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</si>
  <si>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</si>
  <si>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</si>
  <si>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</si>
  <si>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</si>
  <si>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</si>
  <si>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</si>
  <si>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</si>
  <si>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</si>
  <si>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</si>
  <si>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</si>
  <si>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</si>
  <si>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</si>
  <si>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</si>
  <si>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</si>
  <si>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</si>
  <si>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</si>
  <si>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</si>
  <si>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</si>
  <si>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</si>
  <si>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</si>
  <si>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</si>
  <si>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</si>
  <si>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</si>
  <si>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</si>
  <si>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</si>
  <si>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</si>
  <si>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</si>
  <si>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</si>
  <si>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</si>
  <si>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</si>
  <si>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</si>
  <si>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</si>
  <si>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</si>
  <si>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</si>
  <si>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</si>
  <si>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</si>
  <si>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</si>
  <si>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</si>
  <si>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</si>
  <si>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</si>
  <si>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</si>
  <si>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</si>
  <si>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</si>
  <si>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</si>
  <si>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</si>
  <si>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</si>
  <si>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</si>
  <si>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</si>
  <si>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</si>
  <si>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</si>
  <si>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</si>
  <si>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</si>
  <si>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</si>
  <si>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</si>
  <si>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</si>
  <si>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</si>
  <si>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</si>
  <si>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</si>
  <si>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</si>
  <si>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</si>
  <si>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</si>
  <si>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</si>
  <si>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</si>
  <si>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</si>
  <si>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</si>
  <si>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</si>
  <si>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</si>
  <si>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</si>
  <si>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</si>
  <si>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</si>
  <si>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</si>
  <si>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</si>
  <si>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</si>
  <si>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</si>
  <si>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</si>
  <si>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</si>
  <si>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</si>
  <si>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</si>
  <si>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</si>
  <si>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</si>
  <si>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</si>
  <si>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</si>
  <si>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</si>
  <si>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</si>
  <si>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</si>
  <si>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</si>
  <si>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</si>
  <si>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</si>
  <si>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</si>
  <si>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</si>
  <si>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</si>
  <si>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</si>
  <si>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</si>
  <si>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</si>
  <si>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</si>
  <si>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</si>
  <si>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</si>
  <si>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</si>
  <si>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</si>
  <si>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</si>
  <si>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</si>
  <si>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</si>
  <si>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</si>
  <si>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</si>
  <si>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</si>
  <si>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</si>
  <si>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</si>
  <si>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</si>
  <si>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</si>
  <si>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</si>
  <si>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</si>
  <si>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</si>
  <si>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</si>
  <si>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</si>
  <si>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</si>
  <si>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</si>
  <si>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</si>
  <si>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</si>
  <si>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</si>
  <si>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</si>
  <si>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</si>
  <si>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</si>
  <si>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</si>
  <si>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</si>
  <si>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</si>
  <si>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</si>
  <si>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</si>
  <si>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</si>
  <si>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</si>
  <si>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</si>
  <si>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</si>
  <si>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</si>
  <si>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</si>
  <si>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</si>
  <si>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</si>
  <si>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</si>
  <si>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</si>
  <si>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</si>
  <si>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</si>
  <si>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</si>
  <si>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</si>
  <si>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</si>
  <si>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</si>
  <si>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</si>
  <si>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</si>
  <si>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</si>
  <si>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</si>
  <si>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</si>
  <si>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</si>
  <si>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</si>
  <si>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</si>
  <si>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</si>
  <si>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</si>
  <si>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</si>
  <si>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</si>
  <si>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</si>
  <si>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</si>
  <si>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</si>
  <si>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</si>
  <si>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</si>
  <si>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</si>
  <si>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</si>
  <si>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</si>
  <si>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</si>
  <si>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</si>
  <si>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</si>
  <si>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</si>
  <si>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</si>
  <si>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</si>
  <si>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</si>
  <si>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</si>
  <si>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</si>
  <si>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</si>
  <si>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</si>
  <si>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</si>
  <si>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</si>
  <si>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</si>
  <si>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</si>
  <si>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</si>
  <si>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</si>
  <si>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</si>
  <si>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</si>
  <si>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</si>
  <si>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</si>
  <si>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</si>
  <si>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</si>
  <si>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</si>
  <si>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</si>
  <si>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</si>
  <si>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</si>
  <si>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</si>
  <si>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</si>
  <si>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</si>
  <si>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</si>
  <si>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</si>
  <si>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</si>
  <si>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</si>
  <si>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</si>
  <si>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</si>
  <si>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</si>
  <si>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</si>
  <si>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</si>
  <si>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</si>
  <si>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</si>
  <si>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</si>
  <si>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</si>
  <si>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</si>
  <si>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</si>
  <si>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</si>
  <si>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</si>
  <si>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</si>
  <si>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</si>
  <si>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</si>
  <si>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</si>
  <si>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</si>
  <si>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</si>
  <si>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</si>
  <si>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</si>
  <si>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</si>
  <si>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</si>
  <si>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</si>
  <si>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</si>
  <si>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</si>
  <si>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</si>
  <si>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</si>
  <si>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</si>
  <si>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</si>
  <si>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</si>
  <si>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</si>
  <si>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</si>
  <si>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</si>
  <si>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</si>
  <si>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</si>
  <si>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</si>
  <si>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</si>
  <si>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</si>
  <si>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</si>
  <si>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</si>
  <si>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</si>
  <si>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</si>
  <si>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</si>
  <si>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</si>
  <si>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</si>
  <si>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</si>
  <si>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</si>
  <si>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</si>
  <si>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</si>
  <si>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</si>
  <si>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</si>
  <si>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</si>
  <si>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</si>
  <si>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</si>
  <si>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</si>
  <si>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</si>
  <si>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</si>
  <si>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</si>
  <si>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</si>
  <si>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</si>
  <si>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</si>
  <si>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</si>
  <si>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</si>
  <si>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</si>
  <si>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</si>
  <si>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</si>
  <si>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</si>
  <si>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</si>
  <si>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</si>
  <si>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</si>
  <si>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</si>
  <si>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</si>
  <si>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</si>
  <si>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</si>
  <si>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</si>
  <si>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</si>
  <si>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</si>
  <si>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</si>
  <si>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</si>
  <si>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</si>
  <si>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</si>
  <si>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</si>
  <si>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</si>
  <si>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</si>
  <si>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</si>
  <si>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</si>
  <si>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</si>
  <si>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</si>
  <si>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</si>
  <si>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</si>
  <si>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</si>
  <si>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</si>
  <si>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</si>
  <si>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</si>
  <si>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</si>
  <si>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</si>
  <si>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</si>
  <si>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</si>
  <si>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</si>
  <si>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</si>
  <si>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</si>
  <si>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</si>
  <si>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</si>
  <si>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</si>
  <si>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</si>
  <si>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</si>
  <si>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</si>
  <si>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</si>
  <si>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</si>
  <si>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</si>
  <si>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</si>
  <si>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</si>
  <si>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</si>
  <si>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</si>
  <si>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</si>
  <si>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</si>
  <si>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</si>
  <si>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</si>
  <si>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</si>
  <si>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</si>
  <si>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</si>
  <si>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</si>
  <si>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</si>
  <si>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</si>
  <si>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</si>
  <si>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</si>
  <si>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</si>
  <si>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</si>
  <si>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</si>
  <si>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</si>
  <si>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</si>
  <si>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</si>
  <si>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</si>
  <si>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</si>
  <si>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</si>
  <si>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</si>
  <si>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</si>
  <si>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</si>
  <si>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</si>
  <si>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</si>
  <si>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</si>
  <si>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</si>
  <si>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</si>
  <si>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</si>
  <si>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</si>
  <si>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</si>
  <si>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</si>
  <si>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</si>
  <si>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</si>
  <si>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</si>
  <si>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</si>
  <si>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</si>
  <si>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</si>
  <si>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</si>
  <si>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</si>
  <si>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</si>
  <si>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</si>
  <si>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</si>
  <si>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</si>
  <si>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</si>
  <si>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</si>
  <si>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</si>
  <si>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</si>
  <si>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</si>
  <si>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</si>
  <si>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</si>
  <si>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</si>
  <si>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</si>
  <si>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</si>
  <si>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</si>
  <si>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</si>
  <si>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</si>
  <si>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</si>
  <si>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</si>
  <si>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</si>
  <si>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</si>
  <si>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</si>
  <si>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</si>
  <si>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</si>
  <si>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</si>
  <si>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</si>
  <si>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</si>
  <si>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</si>
  <si>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</si>
  <si>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</si>
  <si>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</si>
  <si>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</si>
  <si>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</si>
  <si>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</si>
  <si>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</si>
  <si>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</si>
  <si>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</si>
  <si>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</si>
  <si>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</si>
  <si>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</si>
  <si>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</si>
  <si>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</si>
  <si>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</si>
  <si>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</si>
  <si>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</si>
  <si>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</si>
  <si>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</si>
  <si>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</si>
  <si>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</si>
  <si>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</si>
  <si>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</si>
  <si>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</si>
  <si>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</si>
  <si>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</si>
  <si>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</si>
  <si>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</si>
  <si>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</si>
  <si>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</si>
  <si>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</si>
  <si>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</si>
  <si>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</si>
  <si>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</si>
  <si>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</si>
  <si>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</si>
  <si>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</si>
  <si>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</si>
  <si>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</si>
  <si>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</si>
  <si>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</si>
  <si>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</si>
  <si>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</si>
  <si>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</si>
  <si>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</si>
  <si>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</si>
  <si>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</si>
  <si>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</si>
  <si>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</si>
  <si>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</si>
  <si>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</si>
  <si>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</si>
  <si>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</si>
  <si>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</si>
  <si>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</si>
  <si>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</si>
  <si>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</si>
  <si>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</si>
  <si>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</si>
  <si>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</si>
  <si>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</si>
  <si>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</si>
  <si>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</si>
  <si>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</si>
  <si>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</si>
  <si>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</si>
  <si>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</si>
  <si>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</si>
  <si>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</si>
  <si>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</si>
  <si>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</si>
  <si>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</si>
  <si>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</si>
  <si>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</si>
  <si>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</si>
  <si>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</si>
  <si>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</si>
  <si>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</si>
  <si>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</si>
  <si>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</si>
  <si>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</si>
  <si>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</si>
  <si>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</si>
  <si>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</si>
  <si>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</si>
  <si>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</si>
  <si>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</si>
  <si>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</si>
  <si>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</si>
  <si>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</si>
  <si>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</si>
  <si>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</si>
  <si>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</si>
  <si>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</si>
  <si>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</si>
  <si>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</si>
  <si>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</si>
  <si>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</si>
  <si>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</si>
  <si>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</si>
  <si>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</si>
  <si>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</si>
  <si>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</si>
  <si>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</si>
  <si>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</si>
  <si>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</si>
  <si>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</si>
  <si>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</si>
  <si>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</si>
  <si>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</si>
  <si>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</si>
  <si>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</si>
  <si>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</si>
  <si>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</si>
  <si>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</si>
  <si>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</si>
  <si>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</si>
  <si>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</si>
  <si>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</si>
  <si>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</si>
  <si>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</si>
  <si>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</si>
  <si>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</si>
  <si>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</si>
  <si>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</si>
  <si>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</si>
  <si>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</si>
  <si>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</si>
  <si>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</si>
  <si>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</si>
  <si>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</si>
  <si>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</si>
  <si>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</si>
  <si>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</si>
  <si>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</si>
  <si>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</si>
  <si>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</si>
  <si>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</si>
  <si>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</si>
  <si>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</si>
  <si>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</si>
  <si>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</si>
  <si>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</si>
  <si>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</si>
  <si>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</si>
  <si>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</si>
  <si>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</si>
  <si>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</si>
  <si>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</si>
  <si>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</si>
  <si>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</si>
  <si>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</si>
  <si>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</si>
  <si>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</si>
  <si>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</si>
  <si>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</si>
  <si>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</si>
  <si>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</si>
  <si>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</si>
  <si>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</si>
  <si>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</si>
  <si>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</si>
  <si>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</si>
  <si>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</si>
  <si>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</si>
  <si>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</si>
  <si>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</si>
  <si>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</si>
  <si>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</si>
  <si>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</si>
  <si>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</si>
  <si>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</si>
  <si>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</si>
  <si>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</si>
  <si>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</si>
  <si>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</si>
  <si>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</si>
  <si>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</si>
  <si>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</si>
  <si>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</si>
  <si>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</si>
  <si>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</si>
  <si>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</si>
  <si>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</si>
  <si>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</si>
  <si>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</si>
  <si>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</si>
  <si>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</si>
  <si>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</si>
  <si>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</si>
  <si>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</si>
  <si>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</si>
  <si>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</si>
  <si>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</si>
  <si>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</si>
  <si>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</si>
  <si>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</si>
  <si>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</si>
  <si>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</si>
  <si>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</si>
  <si>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</si>
  <si>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</si>
  <si>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</si>
  <si>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</si>
  <si>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</si>
  <si>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</si>
  <si>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</si>
  <si>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</si>
  <si>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</si>
  <si>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</si>
  <si>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</si>
  <si>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</si>
  <si>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</si>
  <si>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</si>
  <si>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</si>
  <si>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</si>
  <si>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</si>
  <si>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</si>
  <si>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</si>
  <si>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</si>
  <si>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</si>
  <si>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</si>
  <si>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</si>
  <si>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</si>
  <si>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</si>
  <si>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</si>
  <si>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</si>
  <si>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</si>
  <si>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</si>
  <si>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</si>
  <si>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</si>
  <si>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</si>
  <si>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</si>
  <si>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</si>
  <si>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</si>
  <si>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</si>
  <si>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</si>
  <si>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</si>
  <si>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</si>
  <si>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</si>
  <si>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</si>
  <si>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</si>
  <si>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</si>
  <si>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</si>
  <si>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</si>
  <si>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</si>
  <si>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</si>
  <si>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</si>
  <si>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</si>
  <si>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</si>
  <si>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</si>
  <si>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</si>
  <si>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</si>
  <si>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</si>
  <si>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</si>
  <si>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</si>
  <si>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</si>
  <si>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</si>
  <si>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</si>
  <si>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</si>
  <si>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</si>
  <si>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</si>
  <si>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</si>
  <si>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</si>
  <si>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</si>
  <si>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</si>
  <si>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</si>
  <si>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</si>
  <si>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</si>
  <si>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</si>
  <si>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</si>
  <si>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</si>
  <si>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</si>
  <si>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</si>
  <si>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</si>
  <si>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</si>
  <si>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</si>
  <si>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</si>
  <si>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</si>
  <si>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</si>
  <si>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</si>
  <si>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</si>
  <si>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</si>
  <si>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</si>
  <si>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</si>
  <si>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</si>
  <si>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</si>
  <si>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</si>
  <si>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</si>
  <si>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</si>
  <si>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</si>
  <si>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</si>
  <si>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</si>
  <si>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</si>
  <si>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</si>
  <si>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</si>
  <si>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</si>
  <si>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</si>
  <si>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</si>
  <si>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</si>
  <si>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</si>
  <si>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</si>
  <si>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</si>
  <si>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</si>
  <si>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</si>
  <si>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</si>
  <si>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</si>
  <si>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</si>
  <si>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</si>
  <si>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</si>
  <si>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</si>
  <si>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</si>
  <si>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</si>
  <si>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</si>
  <si>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</si>
  <si>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</si>
  <si>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</si>
  <si>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</si>
  <si>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</si>
  <si>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</si>
  <si>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</si>
  <si>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</si>
  <si>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</si>
  <si>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</si>
  <si>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</si>
  <si>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</si>
  <si>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</si>
  <si>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</si>
  <si>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</si>
  <si>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</si>
  <si>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</si>
  <si>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</si>
  <si>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</si>
  <si>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</si>
  <si>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</si>
  <si>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</si>
  <si>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</si>
  <si>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</si>
  <si>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</si>
  <si>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</si>
  <si>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</si>
  <si>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</si>
  <si>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</si>
  <si>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</si>
  <si>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</si>
  <si>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</si>
  <si>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</si>
  <si>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</si>
  <si>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</si>
  <si>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</si>
  <si>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</si>
  <si>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</si>
  <si>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</si>
  <si>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</si>
  <si>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</si>
  <si>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</si>
  <si>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</si>
  <si>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</si>
  <si>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</si>
  <si>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</si>
  <si>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</si>
  <si>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</si>
  <si>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</si>
  <si>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</si>
  <si>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</si>
  <si>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</si>
  <si>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</si>
  <si>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</si>
  <si>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</si>
  <si>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</si>
  <si>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</si>
  <si>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</si>
  <si>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</si>
  <si>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</si>
  <si>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</si>
  <si>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</si>
  <si>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</si>
  <si>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</si>
  <si>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</si>
  <si>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</si>
  <si>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</si>
  <si>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</si>
  <si>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</si>
  <si>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</si>
  <si>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</si>
  <si>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</si>
  <si>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</si>
  <si>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</si>
  <si>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</si>
  <si>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</si>
  <si>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</si>
  <si>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</si>
  <si>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</si>
  <si>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</si>
  <si>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</si>
  <si>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</si>
  <si>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</si>
  <si>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</si>
  <si>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</si>
  <si>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</si>
  <si>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</si>
  <si>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</si>
  <si>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</si>
  <si>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</si>
  <si>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</si>
  <si>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</si>
  <si>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</si>
  <si>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</si>
  <si>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</si>
  <si>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</si>
  <si>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</si>
  <si>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</si>
  <si>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</si>
  <si>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</si>
  <si>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</si>
  <si>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</si>
  <si>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</si>
  <si>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</si>
  <si>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</si>
  <si>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</si>
  <si>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</si>
  <si>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</si>
  <si>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</si>
  <si>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</si>
  <si>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</si>
  <si>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</si>
  <si>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</si>
  <si>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</si>
  <si>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</si>
  <si>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</si>
  <si>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</si>
  <si>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</si>
  <si>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</si>
  <si>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</si>
  <si>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</si>
  <si>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</si>
  <si>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</si>
  <si>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</si>
  <si>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</si>
  <si>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</si>
  <si>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</si>
  <si>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</si>
  <si>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</si>
  <si>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</si>
  <si>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</si>
  <si>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</si>
  <si>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</si>
  <si>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</si>
  <si>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</si>
  <si>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</si>
  <si>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</si>
  <si>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</si>
  <si>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</si>
  <si>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</si>
  <si>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</si>
  <si>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</si>
  <si>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</si>
  <si>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</si>
  <si>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</si>
  <si>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</si>
  <si>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</si>
  <si>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</si>
  <si>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</si>
  <si>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</si>
  <si>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</si>
  <si>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</si>
  <si>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</si>
  <si>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</si>
  <si>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</si>
  <si>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</si>
  <si>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</si>
  <si>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</si>
  <si>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</si>
  <si>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</si>
  <si>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</si>
  <si>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</si>
  <si>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</si>
  <si>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</si>
  <si>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</si>
  <si>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</si>
  <si>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</si>
  <si>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</si>
  <si>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</si>
  <si>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</si>
  <si>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</si>
  <si>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</si>
  <si>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</si>
  <si>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</si>
  <si>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</si>
  <si>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</si>
  <si>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</si>
  <si>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</si>
  <si>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</si>
  <si>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</si>
  <si>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</si>
  <si>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</si>
  <si>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</si>
  <si>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</si>
  <si>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</si>
  <si>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</si>
  <si>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</si>
  <si>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</si>
  <si>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</si>
  <si>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</si>
  <si>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</si>
  <si>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</si>
  <si>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</si>
  <si>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</si>
  <si>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</si>
  <si>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</si>
  <si>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</si>
  <si>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</si>
  <si>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</si>
  <si>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</si>
  <si>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</si>
  <si>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</si>
  <si>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</si>
  <si>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</si>
  <si>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</si>
  <si>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</si>
  <si>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</si>
  <si>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</si>
  <si>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</si>
  <si>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</si>
  <si>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</si>
  <si>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</si>
  <si>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</si>
  <si>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</si>
  <si>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</si>
  <si>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</si>
  <si>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</si>
  <si>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</si>
  <si>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</si>
  <si>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</si>
  <si>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</si>
  <si>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</si>
  <si>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</si>
  <si>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</si>
  <si>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</si>
  <si>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</si>
  <si>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</si>
  <si>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</si>
  <si>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</si>
  <si>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</si>
  <si>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</si>
  <si>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</si>
  <si>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</si>
  <si>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</si>
  <si>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</si>
  <si>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</si>
  <si>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</si>
  <si>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</si>
  <si>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</si>
  <si>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</si>
  <si>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</si>
  <si>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</si>
  <si>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</si>
  <si>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</si>
  <si>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</si>
  <si>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</si>
  <si>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</si>
  <si>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</si>
  <si>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</si>
  <si>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</si>
  <si>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</si>
  <si>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</si>
  <si>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</si>
  <si>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</si>
  <si>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</si>
  <si>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</si>
  <si>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</si>
  <si>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</si>
  <si>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</si>
  <si>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</si>
  <si>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</si>
  <si>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</si>
  <si>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</si>
  <si>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</si>
  <si>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</si>
  <si>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</si>
  <si>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</si>
  <si>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</si>
  <si>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</si>
  <si>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</si>
  <si>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</si>
  <si>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</si>
  <si>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</si>
  <si>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</si>
  <si>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</si>
  <si>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</si>
  <si>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</si>
  <si>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</si>
  <si>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</si>
  <si>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</si>
  <si>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</si>
  <si>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</si>
  <si>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</si>
  <si>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</si>
  <si>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</si>
  <si>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</si>
  <si>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</si>
  <si>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</si>
  <si>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</si>
  <si>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</si>
  <si>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</si>
  <si>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</si>
  <si>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</si>
  <si>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</si>
  <si>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</si>
  <si>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</si>
  <si>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</si>
  <si>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</si>
  <si>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</si>
  <si>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</si>
  <si>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</si>
  <si>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</si>
  <si>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</si>
  <si>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</si>
  <si>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</si>
  <si>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</si>
  <si>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</si>
  <si>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</si>
  <si>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</si>
  <si>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</si>
  <si>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</si>
  <si>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</si>
  <si>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</si>
  <si>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</si>
  <si>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</si>
  <si>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</si>
  <si>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</si>
  <si>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</si>
  <si>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</si>
  <si>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</si>
  <si>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</si>
  <si>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</si>
  <si>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</si>
  <si>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</si>
  <si>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</si>
  <si>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</si>
  <si>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</si>
  <si>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</si>
  <si>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</si>
  <si>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</si>
  <si>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</si>
  <si>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</si>
  <si>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</si>
  <si>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</si>
  <si>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</si>
  <si>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</si>
  <si>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</si>
  <si>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</si>
  <si>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</si>
  <si>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</si>
  <si>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</si>
  <si>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</si>
  <si>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</si>
  <si>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</si>
  <si>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</si>
  <si>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</si>
  <si>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</si>
  <si>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</si>
  <si>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</si>
  <si>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</si>
  <si>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</si>
  <si>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</si>
  <si>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</si>
  <si>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</si>
  <si>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</si>
  <si>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</si>
  <si>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</si>
  <si>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</si>
  <si>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</si>
  <si>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</si>
  <si>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</si>
  <si>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</si>
  <si>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</si>
  <si>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</si>
  <si>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</si>
  <si>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</si>
  <si>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</si>
  <si>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</si>
  <si>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</si>
  <si>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</si>
  <si>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</si>
  <si>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</si>
  <si>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</si>
  <si>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</si>
  <si>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</si>
  <si>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</si>
  <si>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</si>
  <si>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</si>
  <si>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</si>
  <si>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</si>
  <si>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</si>
  <si>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</si>
  <si>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</si>
  <si>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</si>
  <si>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</si>
  <si>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</si>
  <si>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</si>
  <si>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</si>
  <si>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</si>
  <si>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</si>
  <si>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</si>
  <si>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</si>
  <si>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</si>
  <si>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</si>
  <si>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</si>
  <si>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</si>
  <si>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</si>
  <si>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</si>
  <si>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</si>
  <si>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</si>
  <si>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</si>
  <si>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</si>
  <si>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</si>
  <si>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</si>
  <si>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</si>
  <si>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</si>
  <si>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</si>
  <si>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</si>
  <si>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</si>
  <si>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</si>
  <si>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</si>
  <si>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</si>
  <si>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</si>
  <si>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</si>
  <si>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</si>
  <si>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</si>
  <si>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</si>
  <si>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</si>
  <si>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</si>
  <si>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</si>
  <si>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</si>
  <si>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</si>
  <si>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</si>
  <si>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</si>
  <si>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</si>
  <si>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</si>
  <si>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</si>
  <si>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</si>
  <si>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</si>
  <si>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</si>
  <si>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</si>
  <si>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</si>
  <si>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</si>
  <si>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</si>
  <si>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</si>
  <si>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</si>
  <si>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</si>
  <si>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</si>
  <si>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</si>
  <si>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</si>
  <si>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</si>
  <si>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</si>
  <si>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</si>
  <si>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</si>
  <si>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</si>
  <si>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</si>
  <si>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</si>
  <si>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</si>
  <si>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</si>
  <si>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</si>
  <si>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</si>
  <si>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</si>
  <si>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</si>
  <si>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</si>
  <si>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</si>
  <si>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</si>
  <si>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</si>
  <si>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</si>
  <si>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</si>
  <si>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</si>
  <si>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</si>
  <si>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</si>
  <si>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</si>
  <si>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</si>
  <si>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</si>
  <si>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</si>
  <si>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</si>
  <si>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</si>
  <si>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</si>
  <si>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</si>
  <si>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</si>
  <si>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</si>
  <si>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</si>
  <si>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</si>
  <si>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</si>
  <si>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</si>
  <si>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</si>
  <si>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</si>
  <si>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</si>
  <si>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</si>
  <si>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</si>
  <si>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</si>
  <si>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</si>
  <si>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</si>
  <si>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</si>
  <si>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</si>
  <si>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</si>
  <si>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</si>
  <si>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</si>
  <si>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</si>
  <si>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</si>
  <si>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</si>
  <si>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</si>
  <si>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</si>
  <si>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</si>
  <si>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</si>
  <si>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</si>
  <si>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</si>
  <si>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</si>
  <si>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</si>
  <si>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</si>
  <si>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</si>
  <si>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</si>
  <si>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</si>
  <si>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</si>
  <si>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</si>
  <si>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</si>
  <si>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</si>
  <si>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</si>
  <si>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</si>
  <si>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</si>
  <si>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</si>
  <si>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</si>
  <si>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</si>
  <si>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</si>
  <si>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</si>
  <si>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</si>
  <si>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</si>
  <si>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</si>
  <si>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</si>
  <si>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</si>
  <si>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</si>
  <si>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</si>
  <si>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</si>
  <si>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</si>
  <si>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</si>
  <si>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</si>
  <si>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</si>
  <si>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</si>
  <si>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</si>
  <si>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</si>
  <si>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</si>
  <si>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</si>
  <si>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</si>
  <si>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</si>
  <si>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</si>
  <si>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</si>
  <si>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</si>
  <si>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</si>
  <si>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</si>
  <si>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</si>
  <si>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</si>
  <si>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</si>
  <si>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</si>
  <si>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</si>
  <si>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</si>
  <si>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</si>
  <si>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</si>
  <si>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</si>
  <si>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</si>
  <si>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</si>
  <si>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</si>
  <si>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</si>
  <si>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</si>
  <si>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</si>
  <si>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</si>
  <si>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</si>
  <si>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</si>
  <si>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</si>
  <si>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</si>
  <si>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</si>
  <si>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</si>
  <si>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</si>
  <si>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</si>
  <si>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</si>
  <si>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</si>
  <si>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</si>
  <si>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</si>
  <si>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</si>
  <si>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</si>
  <si>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</si>
  <si>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</si>
  <si>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</si>
  <si>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</si>
  <si>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</si>
  <si>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</si>
  <si>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</si>
  <si>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</si>
  <si>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</si>
  <si>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</si>
  <si>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</si>
  <si>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</si>
  <si>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</si>
  <si>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</si>
  <si>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</si>
  <si>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</si>
  <si>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</si>
  <si>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</si>
  <si>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</si>
  <si>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</si>
  <si>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</si>
  <si>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</si>
  <si>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</si>
  <si>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</si>
  <si>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</si>
  <si>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</si>
  <si>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</si>
  <si>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</si>
  <si>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</si>
  <si>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</si>
  <si>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</si>
  <si>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</si>
  <si>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</si>
  <si>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</si>
  <si>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</si>
  <si>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</si>
  <si>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</si>
  <si>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</si>
  <si>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</si>
  <si>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</si>
  <si>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</si>
  <si>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</si>
  <si>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</si>
  <si>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</si>
  <si>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</si>
  <si>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</si>
  <si>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</si>
  <si>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</si>
  <si>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</si>
  <si>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</si>
  <si>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</si>
  <si>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</si>
  <si>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</si>
  <si>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</si>
  <si>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</si>
  <si>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</si>
  <si>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</si>
  <si>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</si>
  <si>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</si>
  <si>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</si>
  <si>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</si>
  <si>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</si>
  <si>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</si>
  <si>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</si>
  <si>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</si>
  <si>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</si>
  <si>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</si>
  <si>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</si>
  <si>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</si>
  <si>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</si>
  <si>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</si>
  <si>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</si>
  <si>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</si>
  <si>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</si>
  <si>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</si>
  <si>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</si>
  <si>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</si>
  <si>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</si>
  <si>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</si>
  <si>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</si>
  <si>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</si>
  <si>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</si>
  <si>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</si>
  <si>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</si>
  <si>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</si>
  <si>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</si>
  <si>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</si>
  <si>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</si>
  <si>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</si>
  <si>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</si>
  <si>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</si>
  <si>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</si>
  <si>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</si>
  <si>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</si>
  <si>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</si>
  <si>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</si>
  <si>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</si>
  <si>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</si>
  <si>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</si>
  <si>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</si>
  <si>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</si>
  <si>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</si>
  <si>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</si>
  <si>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</si>
  <si>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</si>
  <si>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</si>
  <si>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</si>
  <si>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</si>
  <si>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</si>
  <si>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</si>
  <si>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</si>
  <si>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</si>
  <si>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</si>
  <si>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</si>
  <si>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</si>
  <si>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</si>
  <si>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</si>
  <si>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</si>
  <si>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</si>
  <si>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</si>
  <si>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</si>
  <si>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</si>
  <si>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</si>
  <si>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</si>
  <si>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</si>
  <si>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</si>
  <si>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</si>
  <si>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</si>
  <si>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</si>
  <si>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</si>
  <si>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</si>
  <si>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</si>
  <si>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</si>
  <si>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</si>
  <si>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</si>
  <si>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</si>
  <si>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</si>
  <si>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</si>
  <si>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</si>
  <si>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</si>
  <si>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</si>
  <si>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</si>
  <si>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</si>
  <si>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</si>
  <si>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</si>
  <si>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</si>
  <si>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</si>
  <si>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</si>
  <si>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</si>
  <si>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</si>
  <si>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</si>
  <si>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</si>
  <si>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</si>
  <si>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</si>
  <si>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</si>
  <si>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</si>
  <si>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</si>
  <si>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</si>
  <si>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</si>
  <si>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</si>
  <si>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</si>
  <si>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</si>
  <si>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</si>
  <si>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</si>
  <si>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</si>
  <si>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</si>
  <si>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</si>
  <si>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</si>
  <si>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</si>
  <si>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</si>
  <si>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</si>
  <si>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</si>
  <si>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</si>
  <si>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</si>
  <si>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</si>
  <si>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</si>
  <si>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</si>
  <si>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</si>
  <si>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</si>
  <si>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</si>
  <si>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</si>
  <si>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</si>
  <si>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</si>
  <si>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</si>
  <si>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</si>
  <si>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</si>
  <si>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</si>
  <si>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</si>
  <si>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</si>
  <si>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</si>
  <si>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</si>
  <si>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</si>
  <si>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</si>
  <si>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</si>
  <si>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</si>
  <si>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</si>
  <si>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</si>
  <si>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</si>
  <si>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</si>
  <si>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</si>
  <si>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</si>
  <si>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</si>
  <si>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</si>
  <si>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</si>
  <si>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</si>
  <si>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</si>
  <si>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</si>
  <si>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</si>
  <si>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</si>
  <si>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</si>
  <si>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</si>
  <si>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</si>
  <si>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</si>
  <si>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</si>
  <si>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</si>
  <si>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</si>
  <si>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</si>
  <si>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</si>
  <si>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</si>
  <si>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</si>
  <si>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</si>
  <si>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</si>
  <si>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</si>
  <si>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</si>
  <si>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</si>
  <si>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</si>
  <si>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</si>
  <si>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</si>
  <si>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</si>
  <si>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</si>
  <si>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</si>
  <si>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</si>
  <si>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</si>
  <si>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</si>
  <si>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</si>
  <si>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</si>
  <si>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</si>
  <si>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</si>
  <si>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</si>
  <si>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</si>
  <si>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</si>
  <si>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</si>
  <si>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</si>
  <si>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</si>
  <si>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</si>
  <si>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</si>
  <si>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</si>
  <si>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</si>
  <si>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</si>
  <si>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</si>
  <si>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</si>
  <si>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</si>
  <si>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</si>
  <si>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</si>
  <si>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</si>
  <si>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</si>
  <si>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</si>
  <si>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</si>
  <si>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</si>
  <si>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</si>
  <si>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</si>
  <si>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</si>
  <si>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</si>
  <si>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</si>
  <si>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</si>
  <si>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</si>
  <si>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</si>
  <si>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</si>
  <si>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</si>
  <si>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</si>
  <si>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</si>
  <si>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</si>
  <si>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</si>
  <si>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</si>
  <si>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</si>
  <si>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</si>
  <si>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</si>
  <si>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</si>
  <si>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</si>
  <si>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</si>
  <si>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</si>
  <si>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</si>
  <si>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</si>
  <si>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</si>
  <si>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</si>
  <si>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</si>
  <si>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</si>
  <si>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</si>
  <si>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</si>
  <si>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</si>
  <si>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</si>
  <si>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</si>
  <si>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</si>
  <si>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</si>
  <si>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</si>
  <si>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</si>
  <si>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</si>
  <si>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</si>
  <si>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</si>
  <si>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</si>
  <si>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</si>
  <si>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</si>
  <si>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</si>
  <si>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</si>
  <si>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</si>
  <si>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</si>
  <si>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</si>
  <si>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</si>
  <si>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</si>
  <si>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</si>
  <si>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</si>
  <si>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</si>
  <si>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</si>
  <si>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</si>
  <si>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</si>
  <si>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</si>
  <si>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</si>
  <si>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</si>
  <si>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</si>
  <si>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</si>
  <si>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</si>
  <si>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</si>
  <si>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</si>
  <si>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</si>
  <si>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</si>
  <si>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</si>
  <si>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</si>
  <si>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</si>
  <si>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</si>
  <si>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</si>
  <si>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</si>
  <si>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</si>
  <si>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</si>
  <si>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</si>
  <si>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</si>
  <si>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</si>
  <si>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</si>
  <si>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</si>
  <si>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</si>
  <si>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</si>
  <si>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</si>
  <si>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</si>
  <si>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</si>
  <si>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</si>
  <si>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</si>
  <si>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</si>
  <si>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</si>
  <si>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</si>
  <si>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</si>
  <si>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</si>
  <si>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</si>
  <si>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</si>
  <si>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</si>
  <si>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</si>
  <si>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</si>
  <si>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</si>
  <si>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</si>
  <si>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</si>
  <si>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</si>
  <si>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</si>
  <si>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</si>
  <si>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</si>
  <si>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</si>
  <si>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</si>
  <si>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</si>
  <si>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</si>
  <si>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</si>
  <si>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</si>
  <si>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</si>
  <si>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</si>
  <si>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</si>
  <si>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</si>
  <si>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</si>
  <si>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</si>
  <si>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</si>
  <si>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</si>
  <si>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</si>
  <si>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</si>
  <si>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</si>
  <si>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</si>
  <si>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</si>
  <si>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</si>
  <si>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</si>
  <si>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</si>
  <si>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</si>
  <si>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</si>
  <si>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</si>
  <si>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</si>
  <si>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</si>
  <si>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</si>
  <si>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</si>
  <si>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</si>
  <si>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</si>
  <si>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</si>
  <si>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</si>
  <si>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</si>
  <si>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</si>
  <si>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</si>
  <si>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</si>
  <si>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</si>
  <si>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</si>
  <si>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</si>
  <si>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</si>
  <si>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</si>
  <si>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</si>
  <si>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</si>
  <si>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</si>
  <si>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</si>
  <si>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</si>
  <si>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</si>
  <si>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</si>
  <si>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</si>
  <si>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</si>
  <si>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</si>
  <si>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</si>
  <si>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</si>
  <si>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</si>
  <si>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</si>
  <si>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</si>
  <si>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</si>
  <si>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</si>
  <si>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</si>
  <si>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</si>
  <si>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</si>
  <si>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</si>
  <si>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</si>
  <si>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</si>
  <si>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</si>
  <si>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</si>
  <si>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</si>
  <si>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</si>
  <si>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</si>
  <si>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</si>
  <si>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</si>
  <si>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</si>
  <si>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</si>
  <si>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</si>
  <si>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</si>
  <si>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</si>
  <si>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</si>
  <si>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</si>
  <si>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</si>
  <si>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</si>
  <si>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</si>
  <si>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</si>
  <si>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</si>
  <si>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</si>
  <si>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</si>
  <si>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</si>
  <si>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</si>
  <si>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</si>
  <si>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</si>
  <si>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</si>
  <si>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</si>
  <si>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</si>
  <si>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</si>
  <si>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</si>
  <si>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</si>
  <si>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</si>
  <si>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</si>
  <si>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</si>
  <si>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</si>
  <si>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</si>
  <si>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</si>
  <si>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</si>
  <si>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</si>
  <si>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</si>
  <si>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</si>
  <si>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</si>
  <si>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</si>
  <si>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</si>
  <si>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</si>
  <si>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</si>
  <si>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</si>
  <si>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</si>
  <si>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</si>
  <si>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</si>
  <si>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</si>
  <si>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</si>
  <si>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</si>
  <si>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</si>
  <si>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</si>
  <si>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</si>
  <si>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</si>
  <si>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</si>
  <si>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</si>
  <si>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</si>
  <si>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</si>
  <si>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</si>
  <si>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</si>
  <si>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</si>
  <si>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</si>
  <si>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</si>
  <si>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</si>
  <si>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</si>
  <si>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</si>
  <si>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</si>
  <si>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</si>
  <si>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</si>
  <si>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</si>
  <si>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</si>
  <si>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</si>
  <si>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</si>
  <si>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</si>
  <si>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</si>
  <si>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</si>
  <si>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</si>
  <si>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</si>
  <si>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</si>
  <si>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</si>
  <si>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</si>
  <si>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</si>
  <si>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</si>
  <si>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</si>
  <si>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</si>
  <si>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</si>
  <si>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</si>
  <si>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</si>
  <si>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</si>
  <si>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</si>
  <si>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</si>
  <si>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</si>
  <si>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</si>
  <si>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</si>
  <si>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</si>
  <si>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</si>
  <si>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</si>
  <si>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</si>
  <si>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</si>
  <si>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</si>
  <si>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</si>
  <si>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</si>
  <si>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</si>
  <si>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</si>
  <si>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</si>
  <si>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</si>
  <si>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</si>
  <si>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</si>
  <si>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</si>
  <si>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</si>
  <si>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</si>
  <si>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</si>
  <si>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</si>
  <si>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</si>
  <si>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</si>
  <si>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</si>
  <si>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</si>
  <si>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</si>
  <si>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</si>
  <si>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</si>
  <si>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</si>
  <si>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</si>
  <si>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</si>
  <si>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</si>
  <si>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</si>
  <si>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</si>
  <si>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</si>
  <si>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</si>
  <si>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</si>
  <si>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</si>
  <si>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</si>
  <si>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</si>
  <si>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</si>
  <si>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</si>
  <si>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</si>
  <si>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</si>
  <si>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</si>
  <si>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</si>
  <si>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</si>
  <si>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</si>
  <si>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</si>
  <si>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</si>
  <si>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</si>
  <si>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</si>
  <si>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</si>
  <si>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</si>
  <si>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</si>
  <si>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</si>
  <si>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</si>
  <si>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</si>
  <si>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</si>
  <si>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</si>
  <si>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</si>
  <si>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</si>
  <si>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</si>
  <si>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</si>
  <si>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</si>
  <si>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</si>
  <si>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</si>
  <si>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</si>
  <si>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</si>
  <si>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</si>
  <si>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</si>
  <si>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</si>
  <si>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</si>
  <si>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</si>
  <si>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</si>
  <si>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</si>
  <si>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</si>
  <si>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</si>
  <si>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</si>
  <si>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</si>
  <si>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</si>
  <si>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</si>
  <si>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</si>
  <si>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</si>
  <si>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</si>
  <si>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</si>
  <si>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</si>
  <si>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</si>
  <si>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</si>
  <si>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</si>
  <si>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</si>
  <si>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</si>
  <si>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</si>
  <si>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</si>
  <si>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</si>
  <si>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</si>
  <si>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</si>
  <si>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</si>
  <si>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</si>
  <si>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</si>
  <si>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</si>
  <si>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</si>
  <si>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</si>
  <si>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</si>
  <si>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</si>
  <si>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</si>
  <si>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</si>
  <si>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</si>
  <si>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</si>
  <si>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</si>
  <si>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</si>
  <si>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</si>
  <si>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</si>
  <si>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</si>
  <si>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</si>
  <si>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</si>
  <si>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</si>
  <si>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</si>
  <si>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</si>
  <si>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</si>
  <si>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</si>
  <si>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</si>
  <si>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</si>
  <si>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</si>
  <si>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</si>
  <si>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</si>
  <si>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</si>
  <si>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</si>
  <si>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</si>
  <si>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</si>
  <si>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</si>
  <si>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</si>
  <si>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</si>
  <si>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</si>
  <si>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</si>
  <si>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</si>
  <si>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</si>
  <si>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</si>
  <si>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</si>
  <si>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</si>
  <si>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</si>
  <si>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</si>
  <si>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</si>
  <si>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</si>
  <si>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</si>
  <si>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</si>
  <si>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</si>
  <si>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</si>
  <si>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</si>
  <si>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</si>
  <si>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</si>
  <si>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</si>
  <si>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</si>
  <si>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</si>
  <si>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</si>
  <si>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</si>
  <si>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</si>
  <si>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</si>
  <si>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</si>
  <si>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</si>
  <si>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</si>
  <si>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</si>
  <si>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</si>
  <si>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</si>
  <si>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</si>
  <si>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</si>
  <si>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</si>
  <si>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</si>
  <si>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</si>
  <si>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</si>
  <si>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</si>
  <si>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</si>
  <si>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</si>
  <si>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</si>
  <si>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</si>
  <si>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</si>
  <si>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</si>
  <si>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</si>
  <si>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</si>
  <si>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</si>
  <si>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</si>
  <si>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</si>
  <si>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</si>
  <si>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</si>
  <si>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</si>
  <si>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</si>
  <si>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</si>
  <si>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</si>
  <si>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</si>
  <si>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</si>
  <si>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</si>
  <si>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</si>
  <si>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</si>
  <si>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</si>
  <si>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</si>
  <si>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</si>
  <si>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</si>
  <si>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</si>
  <si>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</si>
  <si>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</si>
  <si>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</si>
  <si>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</si>
  <si>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</si>
  <si>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</si>
  <si>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</si>
  <si>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</si>
  <si>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</si>
  <si>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</si>
  <si>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</si>
  <si>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</si>
  <si>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</si>
  <si>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</si>
  <si>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</si>
  <si>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</si>
  <si>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</si>
  <si>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</si>
  <si>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</si>
  <si>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</si>
  <si>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</si>
  <si>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</si>
  <si>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</si>
  <si>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</si>
  <si>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</si>
  <si>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</si>
  <si>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</si>
  <si>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</si>
  <si>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</si>
  <si>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</si>
  <si>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</si>
  <si>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</si>
  <si>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</si>
  <si>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</si>
  <si>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</si>
  <si>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</si>
  <si>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</si>
  <si>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</si>
  <si>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</si>
  <si>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</si>
  <si>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</si>
  <si>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</si>
  <si>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</si>
  <si>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</si>
  <si>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</si>
  <si>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</si>
  <si>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</si>
  <si>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</si>
  <si>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</si>
  <si>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</si>
  <si>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</si>
  <si>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</si>
  <si>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</si>
  <si>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</si>
  <si>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</si>
  <si>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</si>
  <si>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</si>
  <si>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</si>
  <si>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</si>
  <si>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</si>
  <si>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</si>
  <si>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</si>
  <si>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</si>
  <si>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</si>
  <si>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</si>
  <si>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</si>
  <si>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</si>
  <si>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</si>
  <si>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</si>
  <si>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</si>
  <si>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</si>
  <si>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</si>
  <si>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</si>
  <si>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</si>
  <si>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</si>
  <si>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</si>
  <si>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</si>
  <si>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</si>
  <si>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</si>
  <si>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</si>
  <si>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</si>
  <si>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</si>
  <si>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</si>
  <si>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</si>
  <si>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</si>
  <si>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</si>
  <si>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</si>
  <si>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</si>
  <si>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</si>
  <si>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</si>
  <si>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</si>
  <si>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</si>
  <si>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</si>
  <si>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</si>
  <si>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</si>
  <si>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</si>
  <si>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</si>
  <si>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</si>
  <si>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</si>
  <si>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</si>
  <si>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</si>
  <si>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</si>
  <si>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</si>
  <si>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</si>
  <si>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</si>
  <si>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</si>
  <si>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</si>
  <si>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</si>
  <si>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</si>
  <si>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</si>
  <si>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</si>
  <si>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</si>
  <si>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</si>
  <si>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</si>
  <si>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</si>
  <si>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</si>
  <si>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</si>
  <si>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</si>
  <si>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</si>
  <si>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</si>
  <si>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</si>
  <si>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</si>
  <si>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</si>
  <si>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</si>
  <si>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</si>
  <si>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</si>
  <si>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</si>
  <si>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</si>
  <si>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</si>
  <si>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</si>
  <si>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</si>
  <si>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</si>
  <si>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</si>
  <si>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</si>
  <si>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</si>
  <si>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</si>
  <si>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</si>
  <si>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</si>
  <si>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</si>
  <si>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</si>
  <si>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</si>
  <si>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</si>
  <si>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</si>
  <si>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</si>
  <si>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</si>
  <si>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</si>
  <si>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</si>
  <si>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</si>
  <si>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</si>
  <si>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</si>
  <si>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</si>
  <si>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</si>
  <si>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</si>
  <si>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</si>
  <si>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</si>
  <si>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</si>
  <si>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</si>
  <si>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</si>
  <si>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</si>
  <si>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</si>
  <si>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</si>
  <si>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</si>
  <si>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</si>
  <si>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</si>
  <si>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</si>
  <si>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</si>
  <si>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</si>
  <si>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</si>
  <si>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</si>
  <si>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</si>
  <si>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</si>
  <si>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</si>
  <si>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</si>
  <si>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</si>
  <si>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</si>
  <si>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</si>
  <si>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</si>
  <si>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</si>
  <si>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</si>
  <si>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</si>
  <si>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</si>
  <si>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</si>
  <si>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</si>
  <si>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</si>
  <si>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</si>
  <si>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</si>
  <si>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</si>
  <si>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</si>
  <si>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</si>
  <si>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</si>
  <si>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</si>
  <si>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</si>
  <si>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</si>
  <si>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</si>
  <si>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</si>
  <si>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</si>
  <si>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</si>
  <si>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</si>
  <si>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</si>
  <si>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</si>
  <si>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</si>
  <si>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</si>
  <si>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</si>
  <si>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</si>
  <si>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</si>
  <si>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</si>
  <si>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</si>
  <si>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</si>
  <si>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</si>
  <si>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</si>
  <si>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</si>
  <si>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</si>
  <si>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</si>
  <si>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</si>
  <si>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</si>
  <si>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</si>
  <si>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</si>
  <si>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</si>
  <si>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</si>
  <si>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</si>
  <si>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</si>
  <si>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</si>
  <si>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</si>
  <si>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</si>
  <si>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</si>
  <si>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</si>
  <si>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</si>
  <si>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</si>
  <si>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</si>
  <si>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</si>
  <si>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</si>
  <si>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</si>
  <si>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</si>
  <si>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</si>
  <si>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</si>
  <si>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</si>
  <si>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</si>
  <si>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</si>
  <si>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</si>
  <si>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</si>
  <si>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</si>
  <si>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</si>
  <si>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</si>
  <si>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</si>
  <si>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</si>
  <si>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</si>
  <si>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</si>
  <si>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</si>
  <si>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</si>
  <si>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</si>
  <si>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</si>
  <si>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</si>
  <si>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</si>
  <si>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</si>
  <si>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</si>
  <si>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</si>
  <si>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</si>
  <si>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</si>
  <si>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</si>
  <si>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</si>
  <si>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</si>
  <si>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</si>
  <si>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</si>
  <si>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</si>
  <si>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</si>
  <si>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</si>
  <si>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</si>
  <si>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</si>
  <si>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</si>
  <si>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</si>
  <si>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</si>
  <si>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</si>
  <si>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</si>
  <si>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</si>
  <si>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</si>
  <si>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</si>
  <si>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</si>
  <si>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</si>
  <si>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</si>
  <si>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</si>
  <si>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</si>
  <si>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</si>
  <si>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</si>
  <si>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</si>
  <si>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</si>
  <si>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</si>
  <si>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</si>
  <si>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</si>
  <si>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</si>
  <si>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</si>
  <si>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</si>
  <si>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</si>
  <si>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</si>
  <si>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</si>
  <si>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</si>
  <si>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</si>
  <si>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</si>
  <si>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</si>
  <si>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</si>
  <si>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</si>
  <si>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</si>
  <si>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</si>
  <si>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</si>
  <si>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</si>
  <si>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</si>
  <si>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</si>
  <si>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</si>
  <si>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</si>
  <si>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</si>
  <si>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</si>
  <si>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</si>
  <si>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</si>
  <si>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</si>
  <si>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</si>
  <si>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</si>
  <si>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</si>
  <si>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</si>
  <si>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</si>
  <si>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</si>
  <si>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</si>
  <si>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</si>
  <si>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</si>
  <si>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</si>
  <si>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</si>
  <si>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</si>
  <si>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</si>
  <si>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</si>
  <si>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</si>
  <si>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</si>
  <si>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</si>
  <si>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</si>
  <si>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</si>
  <si>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</si>
  <si>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</si>
  <si>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</si>
  <si>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</si>
  <si>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</si>
  <si>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</si>
  <si>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</si>
  <si>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</si>
  <si>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</si>
  <si>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</si>
  <si>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</si>
  <si>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</si>
  <si>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</si>
  <si>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</si>
  <si>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</si>
  <si>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</si>
  <si>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</si>
  <si>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</si>
  <si>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</si>
  <si>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</si>
  <si>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</si>
  <si>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</si>
  <si>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</si>
  <si>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</si>
  <si>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</si>
  <si>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</si>
  <si>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</si>
  <si>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</si>
  <si>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</si>
  <si>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</si>
  <si>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</si>
  <si>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</si>
  <si>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</si>
  <si>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</si>
  <si>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</si>
  <si>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</si>
  <si>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</si>
  <si>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</si>
  <si>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</si>
  <si>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</si>
  <si>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</si>
  <si>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</si>
  <si>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</si>
  <si>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</si>
  <si>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</si>
  <si>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</si>
  <si>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</si>
  <si>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</si>
  <si>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</si>
  <si>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</si>
  <si>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</si>
  <si>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</si>
  <si>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</si>
  <si>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</si>
  <si>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</si>
  <si>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</si>
  <si>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</si>
  <si>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</si>
  <si>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</si>
  <si>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</si>
  <si>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</si>
  <si>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</si>
  <si>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</si>
  <si>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</si>
  <si>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</si>
  <si>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</si>
  <si>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</si>
  <si>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</si>
  <si>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</si>
  <si>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</si>
  <si>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</si>
  <si>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</si>
  <si>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</si>
  <si>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</si>
  <si>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</si>
  <si>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</si>
  <si>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</si>
  <si>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</si>
  <si>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</si>
  <si>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</si>
  <si>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</si>
  <si>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</si>
  <si>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</si>
  <si>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</si>
  <si>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</si>
  <si>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</si>
  <si>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</si>
  <si>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</si>
  <si>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</si>
  <si>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</si>
  <si>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</si>
  <si>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</si>
  <si>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</si>
  <si>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</si>
  <si>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</si>
  <si>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</si>
  <si>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</si>
  <si>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</si>
  <si>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</si>
  <si>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</si>
  <si>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</si>
  <si>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</si>
  <si>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</si>
  <si>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</si>
  <si>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</si>
  <si>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</si>
  <si>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</si>
  <si>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</si>
  <si>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</si>
  <si>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</si>
  <si>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</si>
  <si>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</si>
  <si>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</si>
  <si>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</si>
  <si>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</si>
  <si>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</si>
  <si>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</si>
  <si>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</si>
  <si>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</si>
  <si>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</si>
  <si>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</si>
  <si>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</si>
  <si>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</si>
  <si>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</si>
  <si>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</si>
  <si>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</si>
  <si>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</si>
  <si>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</si>
  <si>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</si>
  <si>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</si>
  <si>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</si>
  <si>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</si>
  <si>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</si>
  <si>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</si>
  <si>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</si>
  <si>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</si>
  <si>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</si>
  <si>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</si>
  <si>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</si>
  <si>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</si>
  <si>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</si>
  <si>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</si>
  <si>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</si>
  <si>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</si>
  <si>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</si>
  <si>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</si>
  <si>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</si>
  <si>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</si>
  <si>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</si>
  <si>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</si>
  <si>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</si>
  <si>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</si>
  <si>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</si>
  <si>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</si>
  <si>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</si>
  <si>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</si>
  <si>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</si>
  <si>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</si>
  <si>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</si>
  <si>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</si>
  <si>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</si>
  <si>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</si>
  <si>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</si>
  <si>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</si>
  <si>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</si>
  <si>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</si>
  <si>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</si>
  <si>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</si>
  <si>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</si>
  <si>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</si>
  <si>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</si>
  <si>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</si>
  <si>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</si>
  <si>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</si>
  <si>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</si>
  <si>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</si>
  <si>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</si>
  <si>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</si>
  <si>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</si>
  <si>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</si>
  <si>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</si>
  <si>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</si>
  <si>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</si>
  <si>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</si>
  <si>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</si>
  <si>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</si>
  <si>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</si>
  <si>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</si>
  <si>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</si>
  <si>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</si>
  <si>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</si>
  <si>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</si>
  <si>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</si>
  <si>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</si>
  <si>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</si>
  <si>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</si>
  <si>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</si>
  <si>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</si>
  <si>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</si>
  <si>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</si>
  <si>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</si>
  <si>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</si>
  <si>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</si>
  <si>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</si>
  <si>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</si>
  <si>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</si>
  <si>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</si>
  <si>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</si>
  <si>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</si>
  <si>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</si>
  <si>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</si>
  <si>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</si>
  <si>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</si>
  <si>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</si>
  <si>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</si>
  <si>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</si>
  <si>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</si>
  <si>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</si>
  <si>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</si>
  <si>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</si>
  <si>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</si>
  <si>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</si>
  <si>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</si>
  <si>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</si>
  <si>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</si>
  <si>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</si>
  <si>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</si>
  <si>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</si>
  <si>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</si>
  <si>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</si>
  <si>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</si>
  <si>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</si>
  <si>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</si>
  <si>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</si>
  <si>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</si>
  <si>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</si>
  <si>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</si>
  <si>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</si>
  <si>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</si>
  <si>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</si>
  <si>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</si>
  <si>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</si>
  <si>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</si>
  <si>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</si>
  <si>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</si>
  <si>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</si>
  <si>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</si>
  <si>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</si>
  <si>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</si>
  <si>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</si>
  <si>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</si>
  <si>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</si>
  <si>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</si>
  <si>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</si>
  <si>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</si>
  <si>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</si>
  <si>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</si>
  <si>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</si>
  <si>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</si>
  <si>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</si>
  <si>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</si>
  <si>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</si>
  <si>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</si>
  <si>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</si>
  <si>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</si>
  <si>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</si>
  <si>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</si>
  <si>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</si>
  <si>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</si>
  <si>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</si>
  <si>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</si>
  <si>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</si>
  <si>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</si>
  <si>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</si>
  <si>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</si>
  <si>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</si>
  <si>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</si>
  <si>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</si>
  <si>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</si>
  <si>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</si>
  <si>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</si>
  <si>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</si>
  <si>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</si>
  <si>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</si>
  <si>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</si>
  <si>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</si>
  <si>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</si>
  <si>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</si>
  <si>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</si>
  <si>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</si>
  <si>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</si>
  <si>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</si>
  <si>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</si>
  <si>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</si>
  <si>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</si>
  <si>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</si>
  <si>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</si>
  <si>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</si>
  <si>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</si>
  <si>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</si>
  <si>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</si>
  <si>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</si>
  <si>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</si>
  <si>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</si>
  <si>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</si>
  <si>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</si>
  <si>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</si>
  <si>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</si>
  <si>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</si>
  <si>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</si>
  <si>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</si>
  <si>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</si>
  <si>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</si>
  <si>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</si>
  <si>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</si>
  <si>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</si>
  <si>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</si>
  <si>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</si>
  <si>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</si>
  <si>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</si>
  <si>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</si>
  <si>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</si>
  <si>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</si>
  <si>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</si>
  <si>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</si>
  <si>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</si>
  <si>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</si>
  <si>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</si>
  <si>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</si>
  <si>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</si>
  <si>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</si>
  <si>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</si>
  <si>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</si>
  <si>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</si>
  <si>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</si>
  <si>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</si>
  <si>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</si>
  <si>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</si>
  <si>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</si>
  <si>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</si>
  <si>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</si>
  <si>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</si>
  <si>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</si>
  <si>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</si>
  <si>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</si>
  <si>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</si>
  <si>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</si>
  <si>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</si>
  <si>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</si>
  <si>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</si>
  <si>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</si>
  <si>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</si>
  <si>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</si>
  <si>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</si>
  <si>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</si>
  <si>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</si>
  <si>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</si>
  <si>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</si>
  <si>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</si>
  <si>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</si>
  <si>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</si>
  <si>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</si>
  <si>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</si>
  <si>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</si>
  <si>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</si>
  <si>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</si>
  <si>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</si>
  <si>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</si>
  <si>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</si>
  <si>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</si>
  <si>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</si>
  <si>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</si>
  <si>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</si>
  <si>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</si>
  <si>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</si>
  <si>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</si>
  <si>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</si>
  <si>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</si>
  <si>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</si>
  <si>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</si>
  <si>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</si>
  <si>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</si>
  <si>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</si>
  <si>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</si>
  <si>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</si>
  <si>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</si>
  <si>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</si>
  <si>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</si>
  <si>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</si>
  <si>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</si>
  <si>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</si>
  <si>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</si>
  <si>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</si>
  <si>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</si>
  <si>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</si>
  <si>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</si>
  <si>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</si>
  <si>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</si>
  <si>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</si>
  <si>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</si>
  <si>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</si>
  <si>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</si>
  <si>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</si>
  <si>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</si>
  <si>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</si>
  <si>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</si>
  <si>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</si>
  <si>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</si>
  <si>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</si>
  <si>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</si>
  <si>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</si>
  <si>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</si>
  <si>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</si>
  <si>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</si>
  <si>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</si>
  <si>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</si>
  <si>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</si>
  <si>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</si>
  <si>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</si>
  <si>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</si>
  <si>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</si>
  <si>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</si>
  <si>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</si>
  <si>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</si>
  <si>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</si>
  <si>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</si>
  <si>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</si>
  <si>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</si>
  <si>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</si>
  <si>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</si>
  <si>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</si>
  <si>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</si>
  <si>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</si>
  <si>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</si>
  <si>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</si>
  <si>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</si>
  <si>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</si>
  <si>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</si>
  <si>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</si>
  <si>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</si>
  <si>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</si>
  <si>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</si>
  <si>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</si>
  <si>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</si>
  <si>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</si>
  <si>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</si>
  <si>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</si>
  <si>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</si>
  <si>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</si>
  <si>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</si>
  <si>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</si>
  <si>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</si>
  <si>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</si>
  <si>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</si>
  <si>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</si>
  <si>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</si>
  <si>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</si>
  <si>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</si>
  <si>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</si>
  <si>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</si>
  <si>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</si>
  <si>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</si>
  <si>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</si>
  <si>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</si>
  <si>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</si>
  <si>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</si>
  <si>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</si>
  <si>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</si>
  <si>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</si>
  <si>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</si>
  <si>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</si>
  <si>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</si>
  <si>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</si>
  <si>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</si>
  <si>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</si>
  <si>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</si>
  <si>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</si>
  <si>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</si>
  <si>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</si>
  <si>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</si>
  <si>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</si>
  <si>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</si>
  <si>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</si>
  <si>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</si>
  <si>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</si>
  <si>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</si>
  <si>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</si>
  <si>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</si>
  <si>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</si>
  <si>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</si>
  <si>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</si>
  <si>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</si>
  <si>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</si>
  <si>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</si>
  <si>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</si>
  <si>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</si>
  <si>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</si>
  <si>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</si>
  <si>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</si>
  <si>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</si>
  <si>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</si>
  <si>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</si>
  <si>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</si>
  <si>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</si>
  <si>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</si>
  <si>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</si>
  <si>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</si>
  <si>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</si>
  <si>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</si>
  <si>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</si>
  <si>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</si>
  <si>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</si>
  <si>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</si>
  <si>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</si>
  <si>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</si>
  <si>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</si>
  <si>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</si>
  <si>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</si>
  <si>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</si>
  <si>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</si>
  <si>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</si>
  <si>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</si>
  <si>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</si>
  <si>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</si>
  <si>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</si>
  <si>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</si>
  <si>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</si>
  <si>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</si>
  <si>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</si>
  <si>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</si>
  <si>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</si>
  <si>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</si>
  <si>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</si>
  <si>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</si>
  <si>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</si>
  <si>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</si>
  <si>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</si>
  <si>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</si>
  <si>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</si>
  <si>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</si>
  <si>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</si>
  <si>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</si>
  <si>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</si>
  <si>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</si>
  <si>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</si>
  <si>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</si>
  <si>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</si>
  <si>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</si>
  <si>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</si>
  <si>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</si>
  <si>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</si>
  <si>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</si>
  <si>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</si>
  <si>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</si>
  <si>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</si>
  <si>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</si>
  <si>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</si>
  <si>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</si>
  <si>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</si>
  <si>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</si>
  <si>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</si>
  <si>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</si>
  <si>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</si>
  <si>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</si>
  <si>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</si>
  <si>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</si>
  <si>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</si>
  <si>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</si>
  <si>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</si>
  <si>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</si>
  <si>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</si>
  <si>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</si>
  <si>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</si>
  <si>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</si>
  <si>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</si>
  <si>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</si>
  <si>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</si>
  <si>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</si>
  <si>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</si>
  <si>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</si>
  <si>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</si>
  <si>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</si>
  <si>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</si>
  <si>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</si>
  <si>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</si>
  <si>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</si>
  <si>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</si>
  <si>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</si>
  <si>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</si>
  <si>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</si>
  <si>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</si>
  <si>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</si>
  <si>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</si>
  <si>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</si>
  <si>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</si>
  <si>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</si>
  <si>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</si>
  <si>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</si>
  <si>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</si>
  <si>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</si>
  <si>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</si>
  <si>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</si>
  <si>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</si>
  <si>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</si>
  <si>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</si>
  <si>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</si>
  <si>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</si>
  <si>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</si>
  <si>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</si>
  <si>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</si>
  <si>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</si>
  <si>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</si>
  <si>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</si>
  <si>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</si>
  <si>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</si>
  <si>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</si>
  <si>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</si>
  <si>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</si>
  <si>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</si>
  <si>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</si>
  <si>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</si>
  <si>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</si>
  <si>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</si>
  <si>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</si>
  <si>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</si>
  <si>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</si>
  <si>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</si>
  <si>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</si>
  <si>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</si>
  <si>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</si>
  <si>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</si>
  <si>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</si>
  <si>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</si>
  <si>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</si>
  <si>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</si>
  <si>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</si>
  <si>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</si>
  <si>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</si>
  <si>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</si>
  <si>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</si>
  <si>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</si>
  <si>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</si>
  <si>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</si>
  <si>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</si>
  <si>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</si>
  <si>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</si>
  <si>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</si>
  <si>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</si>
  <si>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</si>
  <si>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</si>
  <si>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</si>
  <si>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</si>
  <si>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</si>
  <si>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</si>
  <si>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</si>
  <si>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</si>
  <si>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</si>
  <si>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</si>
  <si>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</si>
  <si>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</si>
  <si>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</si>
  <si>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</si>
  <si>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</si>
  <si>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</si>
  <si>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</si>
  <si>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</si>
  <si>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</si>
  <si>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</si>
  <si>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</si>
  <si>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</si>
  <si>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</si>
  <si>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</si>
  <si>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</si>
  <si>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</si>
  <si>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</si>
  <si>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</si>
  <si>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</si>
  <si>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</si>
  <si>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</si>
  <si>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</si>
  <si>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</si>
  <si>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</si>
  <si>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</si>
  <si>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</si>
  <si>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</si>
  <si>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</si>
  <si>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</si>
  <si>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</si>
  <si>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</si>
  <si>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</si>
  <si>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</si>
  <si>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</si>
  <si>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</si>
  <si>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</si>
  <si>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</si>
  <si>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</si>
  <si>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</si>
  <si>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</si>
  <si>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</si>
  <si>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</si>
  <si>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</si>
  <si>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</si>
  <si>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</si>
  <si>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</si>
  <si>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</si>
  <si>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</si>
  <si>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</si>
  <si>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</si>
  <si>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</si>
  <si>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</si>
  <si>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</si>
  <si>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</si>
  <si>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</si>
  <si>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</si>
  <si>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</si>
  <si>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</si>
  <si>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</si>
  <si>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</si>
  <si>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</si>
  <si>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</si>
  <si>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</si>
  <si>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</si>
  <si>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</si>
  <si>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</si>
  <si>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</si>
  <si>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</si>
  <si>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</si>
  <si>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</si>
  <si>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</si>
  <si>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</si>
  <si>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</si>
  <si>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</si>
  <si>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</si>
  <si>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</si>
  <si>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</si>
  <si>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</si>
  <si>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</si>
  <si>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</si>
  <si>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</si>
  <si>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</si>
  <si>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</si>
  <si>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</si>
  <si>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</si>
  <si>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</si>
  <si>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</si>
  <si>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</si>
  <si>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</si>
  <si>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</si>
  <si>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</si>
  <si>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</si>
  <si>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</si>
  <si>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</si>
  <si>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</si>
  <si>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</si>
  <si>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</si>
  <si>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</si>
  <si>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</si>
  <si>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</si>
  <si>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</si>
  <si>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</si>
  <si>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</si>
  <si>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</si>
  <si>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</si>
  <si>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</si>
  <si>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</si>
  <si>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</si>
  <si>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</si>
  <si>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</si>
  <si>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</si>
  <si>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</si>
  <si>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</si>
  <si>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</si>
  <si>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</si>
  <si>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</si>
  <si>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</si>
  <si>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</si>
  <si>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</si>
  <si>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</si>
  <si>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</si>
  <si>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</si>
  <si>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</si>
  <si>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</si>
  <si>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</si>
  <si>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</si>
  <si>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</si>
  <si>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</si>
  <si>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</si>
  <si>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</si>
  <si>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</si>
  <si>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</si>
  <si>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</si>
  <si>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</si>
  <si>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</si>
  <si>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</si>
  <si>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</si>
  <si>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</si>
  <si>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</si>
  <si>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</si>
  <si>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</si>
  <si>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</si>
  <si>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</si>
  <si>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</si>
  <si>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</si>
  <si>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</si>
  <si>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</si>
  <si>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</si>
  <si>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</si>
  <si>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</si>
  <si>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</si>
  <si>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</si>
  <si>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</si>
  <si>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</si>
  <si>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</si>
  <si>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</si>
  <si>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</si>
  <si>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</si>
  <si>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</si>
  <si>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</si>
  <si>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</si>
  <si>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</si>
  <si>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</si>
  <si>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</si>
  <si>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</si>
  <si>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</si>
  <si>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</si>
  <si>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</si>
  <si>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</si>
  <si>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</si>
  <si>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</si>
  <si>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</si>
  <si>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</si>
  <si>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</si>
  <si>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</si>
  <si>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</si>
  <si>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</si>
  <si>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</si>
  <si>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</si>
  <si>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</si>
  <si>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</si>
  <si>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</si>
  <si>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</si>
  <si>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</si>
  <si>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</si>
  <si>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</si>
  <si>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</si>
  <si>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</si>
  <si>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</si>
  <si>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</si>
  <si>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</si>
  <si>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</si>
  <si>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</si>
  <si>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</si>
  <si>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</si>
  <si>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</si>
  <si>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</si>
  <si>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</si>
  <si>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</si>
  <si>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</si>
  <si>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</si>
  <si>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</si>
  <si>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</si>
  <si>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</si>
  <si>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</si>
  <si>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</si>
  <si>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</si>
  <si>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</si>
  <si>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</si>
  <si>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</si>
  <si>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</si>
  <si>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</si>
  <si>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</si>
  <si>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</si>
  <si>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</si>
  <si>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</si>
  <si>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</si>
  <si>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</si>
  <si>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</si>
  <si>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</si>
  <si>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</si>
  <si>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</si>
  <si>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</si>
  <si>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</si>
  <si>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</si>
  <si>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</si>
  <si>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</si>
  <si>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</si>
  <si>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</si>
  <si>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</si>
  <si>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</si>
  <si>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</si>
  <si>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</si>
  <si>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</si>
  <si>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</si>
  <si>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</si>
  <si>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</si>
  <si>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</si>
  <si>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</si>
  <si>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</si>
  <si>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</si>
  <si>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</si>
  <si>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</si>
  <si>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</si>
  <si>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</si>
  <si>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</si>
  <si>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</si>
  <si>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</si>
  <si>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</si>
  <si>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</si>
  <si>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</si>
  <si>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</si>
  <si>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</si>
  <si>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</si>
  <si>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</si>
  <si>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</si>
  <si>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</si>
  <si>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</si>
  <si>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</si>
  <si>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</si>
  <si>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</si>
  <si>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</si>
  <si>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</si>
  <si>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</si>
  <si>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</si>
  <si>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</si>
  <si>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</si>
  <si>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</si>
  <si>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</si>
  <si>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</si>
  <si>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</si>
  <si>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</si>
  <si>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</si>
  <si>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</si>
  <si>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</si>
  <si>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</si>
  <si>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</si>
  <si>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</si>
  <si>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</si>
  <si>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</si>
  <si>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</si>
  <si>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</si>
  <si>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</si>
  <si>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</si>
  <si>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</si>
  <si>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</si>
  <si>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</si>
  <si>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</si>
  <si>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</si>
  <si>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</si>
  <si>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</si>
  <si>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</si>
  <si>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</si>
  <si>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</si>
  <si>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</si>
  <si>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</si>
  <si>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</si>
  <si>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</si>
  <si>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</si>
  <si>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</si>
  <si>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</si>
  <si>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</si>
  <si>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</si>
  <si>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</si>
  <si>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</si>
  <si>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</si>
  <si>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</si>
  <si>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</si>
  <si>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</si>
  <si>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</si>
  <si>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</si>
  <si>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</si>
  <si>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</si>
  <si>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</si>
  <si>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</si>
  <si>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</si>
  <si>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</si>
  <si>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</si>
  <si>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</si>
  <si>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</si>
  <si>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</si>
  <si>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</si>
  <si>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</si>
  <si>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</si>
  <si>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</si>
  <si>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</si>
  <si>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</si>
  <si>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</si>
  <si>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</si>
  <si>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</si>
  <si>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</si>
  <si>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</si>
  <si>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</si>
  <si>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</si>
  <si>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</si>
  <si>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</si>
  <si>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</si>
  <si>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</si>
  <si>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</si>
  <si>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</si>
  <si>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</si>
  <si>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</si>
  <si>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</si>
  <si>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</si>
  <si>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</si>
  <si>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</si>
  <si>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</si>
  <si>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</si>
  <si>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</si>
  <si>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</si>
  <si>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</si>
  <si>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</si>
  <si>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</si>
  <si>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</si>
  <si>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</si>
  <si>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</si>
  <si>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</si>
  <si>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</si>
  <si>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</si>
  <si>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</si>
  <si>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</si>
  <si>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</si>
  <si>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</si>
  <si>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</si>
  <si>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</si>
  <si>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</si>
  <si>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</si>
  <si>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</si>
  <si>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</si>
  <si>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</si>
  <si>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</si>
  <si>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</si>
  <si>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</si>
  <si>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</si>
  <si>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</si>
  <si>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</si>
  <si>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</si>
  <si>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</si>
  <si>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</si>
  <si>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</si>
  <si>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</si>
  <si>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</si>
  <si>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</si>
  <si>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</si>
  <si>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</si>
  <si>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</si>
  <si>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</si>
  <si>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</si>
  <si>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</si>
  <si>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</si>
  <si>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</si>
  <si>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</si>
  <si>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</si>
  <si>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</si>
  <si>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</si>
  <si>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</si>
  <si>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</si>
  <si>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</si>
  <si>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</si>
  <si>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</si>
  <si>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</si>
  <si>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</si>
  <si>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</si>
  <si>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</si>
  <si>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</si>
  <si>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</si>
  <si>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</si>
  <si>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</si>
  <si>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</si>
  <si>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</si>
  <si>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</si>
  <si>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</si>
  <si>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</si>
  <si>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</si>
  <si>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</si>
  <si>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</si>
  <si>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</si>
  <si>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</si>
  <si>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</si>
  <si>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</si>
  <si>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</si>
  <si>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</si>
  <si>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</si>
  <si>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</si>
  <si>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</si>
  <si>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</si>
  <si>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</si>
  <si>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</si>
  <si>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</si>
  <si>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</si>
  <si>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</si>
  <si>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</si>
  <si>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</si>
  <si>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</si>
  <si>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</si>
  <si>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</si>
  <si>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</si>
  <si>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</si>
  <si>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</si>
  <si>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</si>
  <si>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</si>
  <si>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</si>
  <si>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</si>
  <si>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</si>
  <si>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</si>
  <si>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</si>
  <si>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</si>
  <si>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</si>
  <si>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</si>
  <si>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</si>
  <si>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</si>
  <si>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</si>
  <si>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</si>
  <si>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</si>
  <si>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</si>
  <si>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</si>
  <si>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</si>
  <si>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</si>
  <si>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</si>
  <si>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</si>
  <si>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</si>
  <si>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</si>
  <si>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</si>
  <si>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</si>
  <si>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</si>
  <si>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</si>
  <si>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</si>
  <si>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</si>
  <si>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</si>
  <si>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</si>
  <si>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</si>
  <si>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</si>
  <si>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</si>
  <si>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</si>
  <si>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</si>
  <si>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</si>
  <si>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</si>
  <si>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</si>
  <si>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</si>
  <si>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</si>
  <si>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</si>
  <si>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</si>
  <si>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</si>
  <si>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</si>
  <si>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</si>
  <si>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</si>
  <si>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</si>
  <si>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</si>
  <si>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</si>
  <si>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</si>
  <si>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</si>
  <si>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</si>
  <si>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</si>
  <si>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</si>
  <si>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</si>
  <si>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</si>
  <si>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</si>
  <si>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</si>
  <si>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</si>
  <si>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</si>
  <si>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</si>
  <si>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</si>
  <si>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</si>
  <si>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</si>
  <si>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</si>
  <si>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</si>
  <si>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</si>
  <si>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</si>
  <si>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</si>
  <si>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</si>
  <si>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</si>
  <si>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</si>
  <si>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</si>
  <si>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</si>
  <si>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</si>
  <si>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</si>
  <si>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</si>
  <si>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</si>
  <si>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</si>
  <si>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</si>
  <si>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</si>
  <si>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</si>
  <si>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</si>
  <si>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</si>
  <si>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</si>
  <si>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</si>
  <si>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</si>
  <si>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</si>
  <si>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</si>
  <si>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</si>
  <si>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</si>
  <si>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</si>
  <si>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</si>
  <si>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</si>
  <si>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</si>
  <si>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</si>
  <si>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</si>
  <si>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</si>
  <si>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</si>
  <si>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</si>
  <si>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</si>
  <si>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</si>
  <si>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</si>
  <si>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</si>
  <si>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</si>
  <si>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</si>
  <si>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</si>
  <si>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</si>
  <si>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</si>
  <si>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</si>
  <si>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</si>
  <si>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</si>
  <si>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</si>
  <si>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</si>
  <si>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</si>
  <si>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</si>
  <si>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</si>
  <si>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</si>
  <si>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</si>
  <si>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</si>
  <si>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</si>
  <si>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</si>
  <si>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</si>
  <si>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</si>
  <si>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</si>
  <si>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</si>
  <si>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</si>
  <si>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</si>
  <si>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</si>
  <si>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</si>
  <si>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</si>
  <si>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</si>
  <si>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</si>
  <si>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</si>
  <si>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</si>
  <si>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</si>
  <si>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</si>
  <si>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</si>
  <si>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</si>
  <si>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</si>
  <si>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</si>
  <si>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</si>
  <si>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</si>
  <si>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</si>
  <si>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</si>
  <si>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</si>
  <si>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</si>
  <si>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</si>
  <si>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</si>
  <si>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</si>
  <si>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</si>
  <si>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</si>
  <si>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</si>
  <si>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</si>
  <si>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</si>
  <si>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</si>
  <si>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</si>
  <si>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</si>
  <si>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</si>
  <si>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</si>
  <si>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</si>
  <si>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</si>
  <si>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</si>
  <si>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</si>
  <si>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</si>
  <si>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</si>
  <si>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</si>
  <si>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</si>
  <si>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</si>
  <si>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</si>
  <si>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</si>
  <si>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</si>
  <si>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</si>
  <si>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</si>
  <si>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</si>
  <si>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</si>
  <si>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</si>
  <si>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</si>
  <si>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</si>
  <si>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</si>
  <si>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</si>
  <si>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</si>
  <si>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</si>
  <si>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</si>
  <si>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</si>
  <si>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</si>
  <si>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</si>
  <si>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</si>
  <si>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</si>
  <si>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</si>
  <si>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</si>
  <si>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</si>
  <si>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</si>
  <si>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</si>
  <si>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</si>
  <si>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</si>
  <si>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</si>
  <si>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</si>
  <si>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</si>
  <si>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</si>
  <si>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</si>
  <si>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</si>
  <si>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</si>
  <si>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</si>
  <si>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</si>
  <si>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</si>
  <si>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</si>
  <si>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</si>
  <si>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</si>
  <si>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</si>
  <si>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</si>
  <si>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</si>
  <si>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</si>
  <si>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</si>
  <si>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</si>
  <si>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</si>
  <si>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</si>
  <si>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</si>
  <si>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</si>
  <si>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</si>
  <si>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</si>
  <si>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</si>
  <si>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</si>
  <si>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</si>
  <si>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</si>
  <si>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</si>
  <si>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</si>
  <si>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</si>
  <si>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</si>
  <si>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</si>
  <si>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</si>
  <si>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</si>
  <si>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</si>
  <si>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</si>
  <si>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</si>
  <si>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</si>
  <si>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</si>
  <si>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</si>
  <si>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</si>
  <si>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</si>
  <si>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</si>
  <si>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</si>
  <si>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</si>
  <si>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</si>
  <si>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</si>
  <si>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</si>
  <si>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</si>
  <si>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</si>
  <si>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</si>
  <si>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</si>
  <si>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</si>
  <si>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</si>
  <si>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</si>
  <si>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</si>
  <si>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</si>
  <si>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</si>
  <si>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</si>
  <si>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</si>
  <si>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</si>
  <si>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</si>
  <si>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</si>
  <si>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</si>
  <si>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</si>
  <si>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</si>
  <si>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</si>
  <si>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</si>
  <si>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</si>
  <si>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</si>
  <si>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</si>
  <si>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</si>
  <si>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</si>
  <si>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</si>
  <si>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</si>
  <si>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</si>
  <si>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</si>
  <si>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</si>
  <si>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</si>
  <si>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</si>
  <si>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</si>
  <si>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</si>
  <si>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</si>
  <si>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</si>
  <si>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</si>
  <si>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</si>
  <si>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</si>
  <si>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</si>
  <si>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</si>
  <si>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</si>
  <si>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</si>
  <si>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</si>
  <si>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</si>
  <si>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</si>
  <si>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</si>
  <si>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</si>
  <si>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</si>
  <si>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</si>
  <si>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</si>
  <si>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</si>
  <si>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</si>
  <si>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</si>
  <si>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</si>
  <si>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</si>
  <si>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</si>
  <si>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</si>
  <si>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</si>
  <si>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</si>
  <si>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</si>
  <si>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</si>
  <si>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</si>
  <si>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</si>
  <si>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</si>
  <si>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</si>
  <si>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</si>
  <si>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</si>
  <si>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</si>
  <si>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</si>
  <si>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</si>
  <si>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</si>
  <si>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</si>
  <si>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</si>
  <si>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</si>
  <si>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</si>
  <si>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</si>
  <si>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</si>
  <si>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</si>
  <si>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</si>
  <si>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</si>
  <si>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</si>
  <si>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</si>
  <si>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</si>
  <si>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</si>
  <si>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</si>
  <si>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</si>
  <si>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</si>
  <si>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</si>
  <si>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</si>
  <si>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</si>
  <si>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</si>
  <si>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</si>
  <si>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</si>
  <si>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</si>
  <si>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</si>
  <si>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</si>
  <si>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</si>
  <si>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</si>
  <si>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</si>
  <si>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</si>
  <si>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</si>
  <si>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</si>
  <si>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</si>
  <si>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</si>
  <si>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</si>
  <si>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</si>
  <si>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</si>
  <si>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</si>
  <si>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</si>
  <si>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</si>
  <si>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</si>
  <si>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</si>
  <si>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</si>
  <si>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</si>
  <si>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</si>
  <si>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</si>
  <si>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</si>
  <si>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</si>
  <si>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</si>
  <si>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</si>
  <si>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</si>
  <si>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</si>
  <si>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</si>
  <si>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</si>
  <si>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</si>
  <si>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</si>
  <si>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</si>
  <si>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</si>
  <si>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</si>
  <si>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</si>
  <si>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</si>
  <si>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</si>
  <si>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</si>
  <si>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</si>
  <si>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</si>
  <si>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</si>
  <si>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</si>
  <si>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</si>
  <si>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</si>
  <si>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</si>
  <si>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</si>
  <si>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</si>
  <si>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</si>
  <si>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</si>
  <si>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</si>
  <si>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</si>
  <si>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</si>
  <si>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</si>
  <si>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</si>
  <si>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</si>
  <si>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</si>
  <si>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</si>
  <si>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</si>
  <si>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</si>
  <si>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</si>
  <si>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</si>
  <si>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</si>
  <si>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</si>
  <si>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</si>
  <si>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</si>
  <si>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</si>
  <si>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</si>
  <si>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</si>
  <si>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</si>
  <si>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</si>
  <si>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</si>
  <si>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</si>
  <si>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</si>
  <si>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</si>
  <si>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</si>
  <si>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</si>
  <si>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</si>
  <si>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</si>
  <si>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</si>
  <si>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</si>
  <si>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</si>
  <si>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</si>
  <si>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</si>
  <si>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</si>
  <si>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</si>
  <si>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</si>
  <si>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</si>
  <si>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</si>
  <si>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</si>
  <si>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</si>
  <si>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</si>
  <si>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</si>
  <si>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</si>
  <si>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</si>
  <si>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</si>
  <si>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</si>
  <si>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</si>
  <si>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</si>
  <si>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</si>
  <si>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</si>
  <si>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</si>
  <si>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</si>
  <si>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</si>
  <si>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</si>
  <si>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</si>
  <si>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</si>
  <si>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</si>
  <si>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</si>
  <si>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</si>
  <si>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</si>
  <si>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</si>
  <si>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</si>
  <si>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</si>
  <si>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</si>
  <si>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</si>
  <si>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</si>
  <si>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</si>
  <si>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</si>
  <si>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</si>
  <si>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</si>
  <si>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</si>
  <si>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</si>
  <si>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</si>
  <si>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</si>
  <si>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</si>
  <si>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</si>
  <si>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</si>
  <si>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</si>
  <si>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</si>
  <si>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</si>
  <si>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</si>
  <si>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</si>
  <si>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</si>
  <si>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</si>
  <si>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</si>
  <si>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</si>
  <si>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</si>
  <si>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</si>
  <si>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</si>
  <si>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</si>
  <si>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</si>
  <si>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</si>
  <si>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</si>
  <si>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</si>
  <si>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</si>
  <si>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</si>
  <si>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</si>
  <si>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</si>
  <si>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</si>
  <si>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</si>
  <si>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</si>
  <si>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</si>
  <si>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</si>
  <si>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</si>
  <si>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</si>
  <si>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</si>
  <si>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</si>
  <si>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</si>
  <si>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</si>
  <si>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</si>
  <si>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</si>
  <si>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</si>
  <si>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</si>
  <si>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</si>
  <si>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</si>
  <si>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</si>
  <si>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</si>
  <si>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</si>
  <si>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</si>
  <si>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</si>
  <si>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</si>
  <si>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</si>
  <si>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</si>
  <si>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</si>
  <si>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</si>
  <si>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</si>
  <si>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</si>
  <si>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</si>
  <si>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</si>
  <si>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</si>
  <si>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</si>
  <si>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</si>
  <si>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</si>
  <si>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</si>
  <si>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</si>
  <si>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</si>
  <si>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</si>
  <si>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</si>
  <si>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</si>
  <si>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</si>
  <si>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</si>
  <si>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</si>
  <si>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</si>
  <si>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</si>
  <si>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</si>
  <si>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</si>
  <si>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</si>
  <si>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</si>
  <si>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</si>
  <si>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</si>
  <si>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</si>
  <si>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</si>
  <si>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</si>
  <si>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</si>
  <si>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</si>
  <si>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</si>
  <si>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</si>
  <si>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</si>
  <si>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</si>
  <si>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</si>
  <si>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</si>
  <si>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</si>
  <si>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</si>
  <si>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</si>
  <si>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</si>
  <si>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</si>
  <si>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</si>
  <si>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</si>
  <si>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</si>
  <si>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</si>
  <si>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</si>
  <si>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</si>
  <si>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</si>
  <si>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</si>
  <si>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</si>
  <si>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</si>
  <si>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</si>
  <si>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</si>
  <si>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</si>
  <si>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</si>
  <si>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</si>
  <si>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</si>
  <si>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</si>
  <si>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</si>
  <si>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</si>
  <si>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</si>
  <si>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</si>
  <si>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</si>
  <si>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</si>
  <si>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</si>
  <si>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</si>
  <si>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</si>
  <si>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</si>
  <si>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</si>
  <si>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</si>
  <si>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</si>
  <si>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</si>
  <si>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</si>
  <si>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</si>
  <si>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</si>
  <si>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</si>
  <si>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</si>
  <si>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</si>
  <si>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</si>
  <si>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</si>
  <si>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</si>
  <si>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</si>
  <si>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</si>
  <si>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</si>
  <si>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</si>
  <si>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</si>
  <si>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</si>
  <si>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</si>
  <si>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</si>
  <si>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</si>
  <si>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</si>
  <si>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</si>
  <si>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</si>
  <si>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</si>
  <si>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</si>
  <si>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</si>
  <si>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</si>
  <si>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</si>
  <si>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</si>
  <si>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</si>
  <si>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</si>
  <si>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</si>
  <si>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</si>
  <si>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</si>
  <si>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</si>
  <si>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</si>
  <si>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</si>
  <si>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</si>
  <si>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</si>
  <si>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</si>
  <si>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</si>
  <si>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</si>
  <si>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</si>
  <si>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</si>
  <si>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</si>
  <si>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</si>
  <si>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</si>
  <si>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</si>
  <si>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</si>
  <si>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</si>
  <si>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</si>
  <si>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</si>
  <si>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</si>
  <si>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</si>
  <si>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</si>
  <si>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</si>
  <si>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</si>
  <si>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</si>
  <si>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</si>
  <si>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</si>
  <si>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</si>
  <si>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</si>
  <si>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</si>
  <si>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</si>
  <si>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</si>
  <si>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</si>
  <si>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</si>
  <si>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</si>
  <si>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</si>
  <si>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</si>
  <si>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</si>
  <si>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</si>
  <si>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</si>
  <si>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</si>
  <si>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</si>
  <si>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</si>
  <si>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</si>
  <si>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</si>
  <si>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</si>
  <si>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</si>
  <si>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</si>
  <si>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</si>
  <si>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</si>
  <si>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</si>
  <si>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</si>
  <si>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</si>
  <si>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</si>
  <si>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</si>
  <si>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</si>
  <si>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</si>
  <si>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</si>
  <si>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</si>
  <si>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</si>
  <si>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</si>
  <si>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</si>
  <si>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</si>
  <si>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</si>
  <si>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</si>
  <si>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</si>
  <si>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</si>
  <si>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</si>
  <si>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</si>
  <si>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</si>
  <si>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</si>
  <si>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</si>
  <si>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</si>
  <si>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</si>
  <si>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</si>
  <si>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</si>
  <si>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</si>
  <si>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</si>
  <si>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</si>
  <si>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</si>
  <si>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</si>
  <si>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</si>
  <si>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</si>
  <si>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</si>
  <si>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</si>
  <si>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</si>
  <si>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</si>
  <si>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</si>
  <si>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</si>
  <si>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</si>
  <si>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</si>
  <si>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</si>
  <si>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</si>
  <si>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</si>
  <si>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</si>
  <si>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</si>
  <si>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</si>
  <si>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</si>
  <si>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</si>
  <si>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</si>
  <si>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</si>
  <si>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</si>
  <si>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</si>
  <si>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</si>
  <si>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</si>
  <si>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</si>
  <si>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</si>
  <si>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</si>
  <si>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</si>
  <si>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</si>
  <si>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</si>
  <si>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</si>
  <si>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</si>
  <si>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</si>
  <si>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</si>
  <si>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</si>
  <si>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</si>
  <si>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</si>
  <si>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</si>
  <si>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</si>
  <si>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</si>
  <si>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</si>
  <si>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</si>
  <si>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</si>
  <si>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</si>
  <si>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</si>
  <si>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</si>
  <si>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</si>
  <si>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</si>
  <si>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</si>
  <si>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</si>
  <si>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</si>
  <si>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</si>
  <si>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</si>
  <si>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</si>
  <si>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</si>
  <si>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</si>
  <si>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</si>
  <si>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</si>
  <si>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</si>
  <si>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</si>
  <si>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</si>
  <si>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</si>
  <si>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</si>
  <si>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</si>
  <si>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</si>
  <si>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</si>
  <si>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</si>
  <si>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</si>
  <si>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</si>
  <si>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</si>
  <si>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</si>
  <si>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</si>
  <si>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</si>
  <si>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</si>
  <si>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</si>
  <si>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</si>
  <si>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</si>
  <si>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</si>
  <si>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</si>
  <si>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</si>
  <si>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</si>
  <si>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</si>
  <si>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</si>
  <si>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</si>
  <si>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</si>
  <si>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</si>
  <si>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</si>
  <si>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</si>
  <si>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</si>
  <si>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</si>
  <si>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</si>
  <si>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</si>
  <si>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</si>
  <si>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</si>
  <si>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</si>
  <si>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</si>
  <si>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</si>
  <si>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</si>
  <si>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</si>
  <si>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</si>
  <si>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</si>
  <si>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</si>
  <si>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</si>
  <si>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</si>
  <si>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</si>
  <si>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</si>
  <si>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</si>
  <si>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</si>
  <si>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</si>
  <si>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</si>
  <si>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</si>
  <si>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</si>
  <si>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</si>
  <si>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</si>
  <si>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</si>
  <si>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</si>
  <si>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</si>
  <si>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</si>
  <si>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</si>
  <si>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</si>
  <si>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</si>
  <si>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</si>
  <si>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</si>
  <si>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</si>
  <si>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</si>
  <si>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</si>
  <si>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</si>
  <si>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</si>
  <si>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</si>
  <si>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</si>
  <si>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</si>
  <si>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</si>
  <si>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</si>
  <si>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</si>
  <si>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</si>
  <si>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</si>
  <si>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</si>
  <si>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</si>
  <si>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</si>
  <si>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</si>
  <si>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</si>
  <si>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</si>
  <si>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</si>
  <si>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</si>
  <si>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</si>
  <si>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</si>
  <si>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</si>
  <si>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</si>
  <si>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</si>
  <si>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</si>
  <si>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</si>
  <si>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</si>
  <si>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</si>
  <si>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</si>
  <si>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</si>
  <si>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</si>
  <si>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</si>
  <si>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</si>
  <si>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</si>
  <si>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</si>
  <si>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</si>
  <si>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</si>
  <si>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</si>
  <si>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</si>
  <si>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</si>
  <si>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</si>
  <si>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</si>
  <si>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</si>
  <si>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</si>
  <si>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</si>
  <si>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</si>
  <si>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</si>
  <si>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</si>
  <si>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</si>
  <si>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</si>
  <si>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</si>
  <si>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</si>
  <si>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</si>
  <si>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</si>
  <si>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</si>
  <si>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</si>
  <si>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</si>
  <si>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</si>
  <si>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</si>
  <si>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</si>
  <si>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</si>
  <si>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</si>
  <si>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</si>
  <si>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</si>
  <si>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</si>
  <si>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</si>
  <si>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</si>
  <si>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</si>
  <si>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</si>
  <si>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</si>
  <si>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</si>
  <si>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</si>
  <si>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</si>
  <si>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</si>
  <si>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</si>
  <si>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</si>
  <si>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</si>
  <si>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</si>
  <si>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</si>
  <si>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</si>
  <si>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</si>
  <si>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</si>
  <si>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</si>
  <si>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</si>
  <si>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</si>
  <si>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</si>
  <si>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</si>
  <si>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</si>
  <si>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</si>
  <si>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</si>
  <si>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</si>
  <si>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</si>
  <si>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</si>
  <si>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</si>
  <si>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</si>
  <si>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</si>
  <si>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</si>
  <si>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</si>
  <si>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</si>
  <si>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</si>
  <si>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</si>
  <si>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</si>
  <si>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</si>
  <si>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</si>
  <si>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</si>
  <si>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</si>
  <si>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</si>
  <si>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</si>
  <si>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</si>
  <si>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</si>
  <si>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</si>
  <si>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</si>
  <si>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</si>
  <si>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</si>
  <si>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</si>
  <si>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</si>
  <si>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</si>
  <si>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</si>
  <si>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</si>
  <si>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</si>
  <si>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</si>
  <si>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</si>
  <si>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</si>
  <si>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</si>
  <si>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</si>
  <si>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</si>
  <si>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</si>
  <si>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</si>
  <si>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</si>
  <si>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</si>
  <si>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</si>
  <si>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</si>
  <si>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</si>
  <si>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</si>
  <si>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</si>
  <si>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</si>
  <si>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</si>
  <si>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</si>
  <si>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</si>
  <si>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</si>
  <si>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</si>
  <si>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</si>
  <si>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</si>
  <si>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</si>
  <si>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</si>
  <si>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</si>
  <si>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</si>
  <si>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</si>
  <si>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</si>
  <si>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</si>
  <si>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</si>
  <si>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</si>
  <si>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</si>
  <si>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</si>
  <si>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</si>
  <si>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</si>
  <si>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</si>
  <si>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</si>
  <si>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</si>
  <si>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</si>
  <si>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</si>
  <si>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</si>
  <si>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</si>
  <si>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</si>
  <si>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</si>
  <si>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</si>
  <si>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</si>
  <si>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</si>
  <si>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</si>
  <si>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</si>
  <si>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</si>
  <si>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</si>
  <si>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</si>
  <si>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</si>
  <si>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</si>
  <si>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</si>
  <si>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</si>
  <si>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</si>
  <si>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</si>
  <si>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</si>
  <si>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</si>
  <si>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</si>
  <si>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</si>
  <si>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</si>
  <si>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</si>
  <si>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</si>
  <si>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</si>
  <si>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</si>
  <si>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</si>
  <si>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</si>
  <si>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</si>
  <si>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</si>
  <si>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</si>
  <si>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</si>
  <si>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</si>
  <si>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</si>
  <si>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</si>
  <si>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</si>
  <si>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</si>
  <si>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</si>
  <si>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</si>
  <si>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</si>
  <si>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</si>
  <si>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</si>
  <si>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</si>
  <si>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</si>
  <si>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</si>
  <si>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</si>
  <si>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</si>
  <si>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</si>
  <si>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</si>
  <si>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</si>
  <si>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</si>
  <si>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</si>
  <si>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</si>
  <si>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</si>
  <si>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</si>
  <si>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</si>
  <si>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</si>
  <si>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</si>
  <si>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</si>
  <si>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</si>
  <si>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</si>
  <si>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</si>
  <si>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</si>
  <si>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</si>
  <si>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</si>
  <si>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</si>
  <si>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</si>
  <si>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</si>
  <si>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</si>
  <si>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</si>
  <si>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</si>
  <si>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</si>
  <si>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</si>
  <si>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</si>
  <si>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</si>
  <si>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</si>
  <si>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</si>
  <si>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</si>
  <si>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</si>
  <si>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</si>
  <si>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</si>
  <si>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</si>
  <si>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</si>
  <si>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</si>
  <si>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</si>
  <si>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</si>
  <si>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</si>
  <si>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</si>
  <si>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</si>
  <si>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</si>
  <si>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</si>
  <si>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</si>
  <si>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</si>
  <si>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</si>
  <si>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</si>
  <si>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</si>
  <si>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</si>
  <si>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</si>
  <si>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</si>
  <si>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</si>
  <si>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</si>
  <si>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</si>
  <si>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</si>
  <si>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</si>
  <si>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</si>
  <si>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</si>
  <si>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</si>
  <si>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</si>
  <si>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</si>
  <si>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</si>
  <si>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</si>
  <si>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</si>
  <si>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</si>
  <si>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</si>
  <si>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</si>
  <si>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</si>
  <si>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</si>
  <si>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</si>
  <si>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</si>
  <si>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</si>
  <si>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</si>
  <si>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</si>
  <si>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</si>
  <si>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</si>
  <si>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</si>
  <si>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</si>
  <si>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</si>
  <si>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</si>
  <si>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</si>
  <si>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</si>
  <si>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</si>
  <si>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</si>
  <si>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</si>
  <si>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</si>
  <si>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</si>
  <si>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</si>
  <si>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</si>
  <si>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</si>
  <si>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</si>
  <si>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</si>
  <si>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</si>
  <si>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</si>
  <si>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</si>
  <si>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</si>
  <si>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</si>
  <si>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</si>
  <si>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</si>
  <si>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</si>
  <si>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</si>
  <si>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</si>
  <si>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</si>
  <si>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</si>
  <si>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</si>
  <si>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</si>
  <si>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</si>
  <si>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</si>
  <si>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</si>
  <si>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</si>
  <si>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</si>
  <si>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</si>
  <si>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</si>
  <si>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</si>
  <si>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</si>
  <si>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</si>
  <si>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</si>
  <si>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</si>
  <si>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</si>
  <si>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</si>
  <si>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</si>
  <si>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</si>
  <si>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</si>
  <si>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</si>
  <si>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</si>
  <si>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</si>
  <si>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</si>
  <si>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</si>
  <si>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</si>
  <si>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</si>
  <si>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</si>
  <si>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</si>
  <si>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</si>
  <si>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</si>
  <si>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</si>
  <si>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</si>
  <si>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</si>
  <si>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</si>
  <si>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</si>
  <si>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</si>
  <si>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</si>
  <si>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</si>
  <si>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</si>
  <si>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</si>
  <si>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</si>
  <si>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</si>
  <si>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</si>
  <si>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</si>
  <si>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</si>
  <si>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</si>
  <si>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</si>
  <si>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</si>
  <si>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</si>
  <si>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</si>
  <si>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</si>
  <si>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</si>
  <si>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</si>
  <si>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</si>
  <si>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</si>
  <si>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</si>
  <si>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</si>
  <si>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</si>
  <si>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</si>
  <si>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</si>
  <si>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</si>
  <si>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</si>
  <si>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</si>
  <si>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</si>
  <si>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</si>
  <si>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</si>
  <si>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</si>
  <si>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</si>
  <si>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</si>
  <si>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</si>
  <si>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</si>
  <si>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</si>
  <si>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</si>
  <si>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</si>
  <si>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</si>
  <si>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</si>
  <si>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</si>
  <si>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</si>
  <si>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</si>
  <si>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</si>
  <si>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</si>
  <si>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</si>
  <si>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</si>
  <si>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</si>
  <si>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</si>
  <si>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</si>
  <si>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</si>
  <si>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</si>
  <si>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</si>
  <si>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</si>
  <si>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</si>
  <si>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</si>
  <si>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</si>
  <si>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</si>
  <si>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</si>
  <si>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</si>
  <si>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</si>
  <si>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</si>
  <si>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</si>
  <si>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</si>
  <si>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</si>
  <si>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</si>
  <si>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</si>
  <si>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</si>
  <si>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</si>
  <si>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</si>
  <si>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</si>
  <si>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</si>
  <si>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</si>
  <si>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</si>
  <si>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</si>
  <si>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</si>
  <si>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</si>
  <si>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</si>
  <si>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</si>
  <si>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</si>
  <si>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</si>
  <si>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</si>
  <si>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</si>
  <si>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</si>
  <si>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</si>
  <si>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</si>
  <si>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</si>
  <si>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</si>
  <si>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</si>
  <si>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</si>
  <si>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</si>
  <si>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</si>
  <si>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</si>
  <si>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</si>
  <si>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</si>
  <si>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</si>
  <si>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</si>
  <si>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</si>
  <si>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</si>
  <si>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</si>
  <si>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</si>
  <si>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</si>
  <si>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</si>
  <si>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</si>
  <si>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</si>
  <si>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</si>
  <si>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</si>
  <si>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</si>
  <si>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</si>
  <si>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</si>
  <si>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</si>
  <si>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</si>
  <si>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</si>
  <si>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</si>
  <si>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</si>
  <si>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</si>
  <si>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</si>
  <si>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</si>
  <si>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</si>
  <si>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</si>
  <si>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</si>
  <si>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</si>
  <si>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</si>
  <si>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</si>
  <si>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</si>
  <si>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</si>
  <si>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</si>
  <si>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</si>
  <si>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</si>
  <si>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</si>
  <si>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</si>
  <si>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</si>
  <si>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</si>
  <si>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</si>
  <si>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</si>
  <si>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</si>
  <si>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</si>
  <si>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</si>
  <si>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</si>
  <si>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</si>
  <si>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</si>
  <si>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</si>
  <si>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</si>
  <si>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</si>
  <si>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</si>
  <si>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</si>
  <si>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</si>
  <si>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</si>
  <si>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</si>
  <si>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</si>
  <si>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</si>
  <si>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</si>
  <si>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</si>
  <si>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</si>
  <si>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</si>
  <si>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</si>
  <si>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</si>
  <si>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</si>
  <si>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</si>
  <si>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</si>
  <si>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</si>
  <si>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</si>
  <si>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</si>
  <si>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</si>
  <si>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</si>
  <si>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</si>
  <si>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</si>
  <si>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</si>
  <si>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</si>
  <si>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</si>
  <si>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</si>
  <si>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</si>
  <si>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</si>
  <si>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</si>
  <si>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</si>
  <si>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</si>
  <si>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</si>
  <si>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</si>
  <si>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</si>
  <si>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</si>
  <si>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</si>
  <si>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</si>
  <si>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</si>
  <si>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</si>
  <si>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</si>
  <si>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</si>
  <si>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</si>
  <si>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</si>
  <si>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</si>
  <si>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</si>
  <si>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</si>
  <si>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</si>
  <si>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</si>
  <si>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</si>
  <si>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</si>
  <si>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</si>
  <si>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</si>
  <si>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</si>
  <si>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</si>
  <si>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</si>
  <si>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</si>
  <si>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</si>
  <si>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</si>
  <si>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</si>
  <si>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</si>
  <si>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</si>
  <si>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</si>
  <si>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</si>
  <si>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</si>
  <si>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</si>
  <si>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</si>
  <si>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</si>
  <si>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</si>
  <si>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</si>
  <si>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</si>
  <si>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</si>
  <si>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</si>
  <si>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</si>
  <si>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</si>
  <si>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</si>
  <si>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</si>
  <si>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</si>
  <si>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</si>
  <si>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</si>
  <si>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</si>
  <si>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</si>
  <si>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</si>
  <si>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</si>
  <si>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</si>
  <si>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</si>
  <si>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</si>
  <si>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</si>
  <si>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</si>
  <si>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</si>
  <si>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</si>
  <si>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</si>
  <si>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</si>
  <si>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</si>
  <si>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</si>
  <si>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</si>
  <si>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</si>
  <si>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</si>
  <si>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</si>
  <si>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</si>
  <si>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</si>
  <si>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</si>
  <si>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</si>
  <si>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</si>
  <si>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</si>
  <si>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</si>
  <si>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</si>
  <si>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</si>
  <si>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</si>
  <si>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</si>
  <si>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</si>
  <si>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</si>
  <si>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</si>
  <si>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</si>
  <si>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</si>
  <si>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</si>
  <si>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</si>
  <si>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</si>
  <si>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</si>
  <si>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</si>
  <si>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</si>
  <si>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</si>
  <si>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</si>
  <si>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</si>
  <si>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</si>
  <si>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</si>
  <si>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</si>
  <si>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</si>
  <si>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</si>
  <si>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</si>
  <si>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</si>
  <si>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</si>
  <si>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</si>
  <si>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</si>
  <si>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</si>
  <si>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</si>
  <si>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</si>
  <si>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</si>
  <si>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</si>
  <si>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</si>
  <si>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</si>
  <si>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</si>
  <si>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</si>
  <si>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</si>
  <si>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</si>
  <si>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</si>
  <si>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</si>
  <si>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</si>
  <si>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</si>
  <si>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</si>
  <si>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</si>
  <si>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</si>
  <si>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</si>
  <si>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</si>
  <si>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</si>
  <si>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</si>
  <si>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</si>
  <si>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</si>
  <si>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</si>
  <si>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</si>
  <si>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</si>
  <si>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</si>
  <si>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</si>
  <si>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</si>
  <si>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</si>
  <si>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</si>
  <si>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</si>
  <si>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</si>
  <si>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</si>
  <si>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</si>
  <si>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</si>
  <si>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</si>
  <si>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</si>
  <si>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</si>
  <si>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</si>
  <si>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</si>
  <si>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</si>
  <si>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</si>
  <si>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</si>
  <si>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</si>
  <si>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</si>
  <si>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</si>
  <si>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</si>
  <si>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</si>
  <si>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</si>
  <si>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</si>
  <si>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</si>
  <si>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</si>
  <si>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</si>
  <si>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</si>
  <si>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</si>
  <si>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</si>
  <si>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</si>
  <si>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</si>
  <si>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</si>
  <si>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</si>
  <si>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</si>
  <si>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</si>
  <si>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</si>
  <si>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</si>
  <si>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</si>
  <si>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</si>
  <si>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</si>
  <si>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</si>
  <si>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</si>
  <si>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</si>
  <si>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</si>
  <si>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</si>
  <si>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</si>
  <si>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</si>
  <si>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</si>
  <si>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</si>
  <si>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</si>
  <si>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</si>
  <si>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</si>
  <si>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</si>
  <si>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</si>
  <si>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</si>
  <si>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</si>
  <si>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</si>
  <si>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</si>
  <si>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</si>
  <si>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</si>
  <si>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</si>
  <si>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</si>
  <si>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</si>
  <si>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</si>
  <si>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</si>
  <si>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</si>
  <si>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</si>
  <si>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</si>
  <si>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</si>
  <si>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</si>
  <si>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</si>
  <si>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</si>
  <si>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</si>
  <si>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</si>
  <si>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</si>
  <si>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</si>
  <si>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</si>
  <si>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</si>
  <si>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</si>
  <si>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</si>
  <si>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</si>
  <si>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</si>
  <si>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</si>
  <si>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</si>
  <si>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</si>
  <si>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</si>
  <si>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</si>
  <si>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</si>
  <si>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</si>
  <si>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</si>
  <si>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</si>
  <si>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</si>
  <si>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</si>
  <si>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</si>
  <si>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</si>
  <si>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</si>
  <si>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</si>
  <si>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</si>
  <si>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</si>
  <si>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</si>
  <si>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</si>
  <si>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</si>
  <si>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</si>
  <si>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</si>
  <si>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</si>
  <si>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</si>
  <si>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</si>
  <si>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</si>
  <si>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</si>
  <si>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</si>
  <si>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</si>
  <si>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</si>
  <si>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</si>
  <si>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</si>
  <si>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</si>
  <si>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</si>
  <si>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</si>
  <si>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</si>
  <si>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</si>
  <si>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</si>
  <si>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</si>
  <si>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</si>
  <si>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</si>
  <si>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</si>
  <si>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</si>
  <si>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</si>
  <si>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</si>
  <si>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</si>
  <si>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</si>
  <si>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</si>
  <si>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</si>
  <si>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</si>
  <si>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</si>
  <si>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</si>
  <si>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</si>
  <si>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</si>
  <si>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</si>
  <si>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</si>
  <si>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</si>
  <si>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</si>
  <si>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</si>
  <si>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</si>
  <si>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</si>
  <si>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</si>
  <si>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</si>
  <si>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</si>
  <si>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</si>
  <si>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</si>
  <si>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</si>
  <si>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</si>
  <si>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</si>
  <si>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</si>
  <si>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</si>
  <si>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</si>
  <si>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</si>
  <si>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</si>
  <si>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</si>
  <si>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</si>
  <si>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</si>
  <si>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</si>
  <si>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</si>
  <si>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</si>
  <si>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</si>
  <si>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</si>
  <si>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</si>
  <si>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</si>
  <si>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</si>
  <si>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</si>
  <si>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</si>
  <si>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</si>
  <si>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</si>
  <si>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</si>
  <si>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</si>
  <si>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</si>
  <si>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</si>
  <si>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</si>
  <si>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</si>
  <si>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</si>
  <si>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</si>
  <si>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</si>
  <si>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</si>
  <si>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</si>
  <si>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</si>
  <si>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</si>
  <si>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</si>
  <si>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</si>
  <si>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</si>
  <si>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</si>
  <si>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</si>
  <si>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</si>
  <si>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</si>
  <si>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</si>
  <si>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</si>
  <si>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</si>
  <si>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</si>
  <si>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</si>
  <si>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</si>
  <si>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</si>
  <si>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</si>
  <si>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</si>
  <si>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</si>
  <si>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</si>
  <si>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</si>
  <si>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</si>
  <si>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</si>
  <si>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</si>
  <si>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</si>
  <si>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</si>
  <si>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</si>
  <si>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</si>
  <si>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</si>
  <si>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</si>
  <si>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</si>
  <si>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</si>
  <si>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</si>
  <si>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</si>
  <si>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</si>
  <si>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</si>
  <si>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</si>
  <si>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</si>
  <si>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</si>
  <si>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</si>
  <si>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</si>
  <si>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</si>
  <si>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</si>
  <si>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</si>
  <si>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</si>
  <si>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</si>
  <si>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</si>
  <si>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</si>
  <si>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</si>
  <si>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</si>
  <si>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</si>
  <si>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</si>
  <si>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</si>
  <si>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</si>
  <si>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</si>
  <si>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</si>
  <si>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</si>
  <si>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</si>
  <si>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</si>
  <si>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</si>
  <si>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</si>
  <si>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</si>
  <si>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</si>
  <si>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</si>
  <si>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</si>
  <si>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</si>
  <si>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</si>
  <si>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</si>
  <si>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</si>
  <si>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</si>
  <si>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</si>
  <si>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</si>
  <si>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</si>
  <si>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</si>
  <si>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</si>
  <si>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</si>
  <si>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</si>
  <si>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</si>
  <si>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</si>
  <si>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</si>
  <si>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</si>
  <si>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</si>
  <si>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</si>
  <si>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</si>
  <si>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</si>
  <si>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</si>
  <si>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</si>
  <si>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</si>
  <si>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</si>
  <si>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</si>
  <si>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</si>
  <si>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</si>
  <si>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</si>
  <si>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</si>
  <si>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</si>
  <si>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</si>
  <si>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</si>
  <si>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</si>
  <si>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</si>
  <si>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</si>
  <si>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</si>
  <si>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</si>
  <si>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</si>
  <si>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</si>
  <si>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</si>
  <si>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</si>
  <si>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</si>
  <si>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</si>
  <si>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</si>
  <si>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</si>
  <si>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</si>
  <si>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</si>
  <si>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</si>
  <si>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</si>
  <si>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</si>
  <si>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</si>
  <si>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</si>
  <si>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</si>
  <si>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</si>
  <si>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</si>
  <si>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</si>
  <si>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</si>
  <si>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</si>
  <si>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</si>
  <si>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</si>
  <si>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</si>
  <si>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</si>
  <si>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</si>
  <si>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</si>
  <si>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</si>
  <si>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</si>
  <si>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</si>
  <si>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</si>
  <si>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</si>
  <si>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</si>
  <si>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</si>
  <si>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</si>
  <si>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</si>
  <si>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</si>
  <si>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</si>
  <si>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</si>
  <si>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</si>
  <si>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</si>
  <si>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</si>
  <si>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</si>
  <si>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</si>
  <si>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</si>
  <si>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</si>
  <si>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</si>
  <si>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</si>
  <si>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</si>
  <si>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</si>
  <si>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</si>
  <si>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</si>
  <si>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</si>
  <si>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</si>
  <si>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</si>
  <si>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</si>
  <si>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</si>
  <si>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</si>
  <si>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</si>
  <si>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</si>
  <si>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</si>
  <si>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</si>
  <si>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</si>
  <si>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</si>
  <si>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</si>
  <si>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</si>
  <si>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</si>
  <si>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</si>
  <si>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</si>
  <si>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</si>
  <si>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</si>
  <si>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</si>
  <si>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</si>
  <si>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</si>
  <si>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</si>
  <si>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</si>
  <si>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</si>
  <si>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</si>
  <si>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</si>
  <si>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</si>
  <si>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</si>
  <si>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</si>
  <si>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</si>
  <si>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</si>
  <si>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</si>
  <si>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</si>
  <si>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</si>
  <si>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</si>
  <si>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</si>
  <si>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</si>
  <si>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</si>
  <si>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</si>
  <si>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</si>
  <si>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</si>
  <si>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</si>
  <si>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</si>
  <si>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</si>
  <si>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</si>
  <si>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</si>
  <si>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</si>
  <si>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</si>
  <si>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</si>
  <si>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</si>
  <si>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</si>
  <si>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</si>
  <si>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</si>
  <si>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</si>
  <si>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</si>
  <si>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</si>
  <si>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</si>
  <si>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</si>
  <si>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</si>
  <si>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</si>
  <si>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</si>
  <si>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</si>
  <si>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</si>
  <si>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</si>
  <si>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</si>
  <si>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</si>
  <si>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</si>
  <si>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</si>
  <si>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</si>
  <si>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</si>
  <si>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</si>
  <si>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</si>
  <si>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</si>
  <si>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</si>
  <si>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</si>
  <si>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</si>
  <si>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</si>
  <si>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</si>
  <si>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</si>
  <si>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</si>
  <si>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</si>
  <si>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</si>
  <si>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</si>
  <si>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</si>
  <si>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</si>
  <si>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</si>
  <si>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</si>
  <si>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</si>
  <si>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</si>
  <si>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</si>
  <si>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</si>
  <si>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</si>
  <si>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</si>
  <si>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</si>
  <si>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</si>
  <si>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</si>
  <si>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</si>
  <si>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</si>
  <si>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</si>
  <si>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</si>
  <si>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</si>
  <si>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</si>
  <si>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</si>
  <si>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</si>
  <si>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</si>
  <si>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</si>
  <si>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</si>
  <si>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</si>
  <si>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</si>
  <si>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</si>
  <si>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</si>
  <si>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</si>
  <si>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</si>
  <si>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</si>
  <si>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</si>
  <si>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</si>
  <si>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</si>
  <si>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</si>
  <si>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</si>
  <si>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</si>
  <si>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</si>
  <si>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</si>
  <si>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</si>
  <si>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</si>
  <si>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</si>
  <si>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</si>
  <si>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</si>
  <si>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</si>
  <si>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</si>
  <si>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</si>
  <si>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</si>
  <si>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</si>
  <si>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</si>
  <si>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</si>
  <si>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</si>
  <si>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</si>
  <si>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</si>
  <si>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</si>
  <si>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</si>
  <si>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</si>
  <si>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</si>
  <si>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</si>
  <si>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</si>
  <si>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</si>
  <si>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</si>
  <si>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</si>
  <si>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</si>
  <si>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</si>
  <si>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</si>
  <si>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</si>
  <si>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</si>
  <si>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</si>
  <si>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</si>
  <si>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</si>
  <si>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</si>
  <si>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</si>
  <si>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</si>
  <si>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</si>
  <si>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</si>
  <si>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</si>
  <si>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</si>
  <si>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</si>
  <si>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</si>
  <si>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</si>
  <si>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</si>
  <si>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</si>
  <si>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</si>
  <si>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</si>
  <si>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</si>
  <si>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</si>
  <si>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</si>
  <si>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</si>
  <si>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</si>
  <si>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</si>
  <si>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</si>
  <si>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</si>
  <si>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</si>
  <si>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</si>
  <si>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</si>
  <si>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</si>
  <si>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</si>
  <si>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</si>
  <si>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</si>
  <si>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</si>
  <si>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</si>
  <si>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</si>
  <si>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</si>
  <si>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</si>
  <si>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</si>
  <si>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</si>
  <si>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</si>
  <si>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</si>
  <si>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</si>
  <si>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</si>
  <si>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</si>
  <si>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</si>
  <si>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</si>
  <si>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</si>
  <si>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</si>
  <si>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</si>
  <si>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</si>
  <si>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</si>
  <si>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</si>
  <si>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</si>
  <si>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</si>
  <si>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</si>
  <si>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</si>
  <si>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</si>
  <si>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</si>
  <si>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</si>
  <si>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</si>
  <si>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</si>
  <si>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</si>
  <si>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</si>
  <si>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</si>
  <si>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</si>
  <si>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</si>
  <si>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</si>
  <si>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</si>
  <si>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</si>
  <si>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</si>
  <si>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</si>
  <si>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</si>
  <si>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</si>
  <si>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</si>
  <si>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</si>
  <si>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</si>
  <si>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</si>
  <si>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</si>
  <si>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</si>
  <si>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</si>
  <si>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</si>
  <si>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</si>
  <si>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</si>
  <si>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</si>
  <si>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</si>
  <si>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</si>
  <si>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</si>
  <si>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</si>
  <si>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</si>
  <si>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</si>
  <si>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</si>
  <si>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</si>
  <si>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</si>
  <si>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</si>
  <si>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</si>
  <si>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</si>
  <si>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</si>
  <si>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</si>
  <si>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</si>
  <si>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</si>
  <si>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</si>
  <si>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</si>
  <si>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</si>
  <si>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</si>
  <si>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</si>
  <si>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</si>
  <si>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</si>
  <si>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</si>
  <si>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</si>
  <si>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</si>
  <si>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</si>
  <si>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</si>
  <si>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</si>
  <si>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</si>
  <si>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</si>
  <si>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</si>
  <si>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</si>
  <si>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</si>
  <si>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</si>
  <si>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</si>
  <si>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</si>
  <si>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</si>
  <si>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</si>
  <si>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</si>
  <si>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</si>
  <si>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</si>
  <si>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</si>
  <si>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</si>
  <si>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</si>
  <si>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</si>
  <si>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</si>
  <si>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</si>
  <si>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</si>
  <si>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</si>
  <si>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</si>
  <si>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</si>
  <si>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</si>
  <si>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</si>
  <si>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</si>
  <si>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</si>
  <si>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</si>
  <si>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</si>
  <si>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</si>
  <si>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</si>
  <si>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</si>
  <si>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</si>
  <si>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</si>
  <si>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</si>
  <si>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</si>
  <si>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</si>
  <si>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</si>
  <si>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</si>
  <si>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</si>
  <si>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</si>
  <si>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</si>
  <si>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</si>
  <si>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</si>
  <si>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</si>
  <si>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</si>
  <si>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</si>
  <si>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</si>
  <si>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</si>
  <si>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</si>
  <si>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</si>
  <si>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</si>
  <si>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</si>
  <si>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</si>
  <si>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</si>
  <si>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</si>
  <si>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</si>
  <si>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</si>
  <si>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</si>
  <si>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</si>
  <si>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</si>
  <si>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</si>
  <si>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</si>
  <si>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</si>
  <si>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</si>
  <si>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</si>
  <si>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</si>
  <si>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</si>
  <si>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</si>
  <si>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</si>
  <si>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</si>
  <si>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</si>
  <si>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</si>
  <si>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</si>
  <si>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</si>
  <si>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</si>
  <si>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</si>
  <si>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</si>
  <si>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</si>
  <si>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</si>
  <si>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</si>
  <si>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</si>
  <si>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</si>
  <si>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</si>
  <si>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</si>
  <si>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</si>
  <si>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</si>
  <si>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</si>
  <si>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</si>
  <si>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</si>
  <si>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</si>
  <si>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</si>
  <si>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</si>
  <si>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</si>
  <si>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</si>
  <si>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</si>
  <si>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</si>
  <si>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</si>
  <si>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</si>
  <si>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</si>
  <si>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</si>
  <si>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</si>
  <si>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</si>
  <si>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</si>
  <si>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</si>
  <si>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</si>
  <si>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</si>
  <si>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</si>
  <si>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</si>
  <si>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</si>
  <si>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</si>
  <si>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</si>
  <si>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</si>
  <si>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</si>
  <si>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</si>
  <si>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</si>
  <si>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</si>
  <si>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</si>
  <si>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</si>
  <si>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</si>
  <si>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</si>
  <si>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</si>
  <si>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</si>
  <si>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</si>
  <si>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</si>
  <si>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</si>
  <si>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</si>
  <si>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</si>
  <si>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</si>
  <si>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</si>
  <si>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</si>
  <si>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</si>
  <si>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</si>
  <si>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</si>
  <si>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</si>
  <si>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</si>
  <si>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</si>
  <si>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</si>
  <si>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</si>
  <si>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</si>
  <si>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</si>
  <si>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</si>
  <si>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</si>
  <si>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</si>
  <si>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</si>
  <si>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</si>
  <si>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</si>
  <si>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</si>
  <si>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</si>
  <si>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</si>
  <si>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</si>
  <si>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</si>
  <si>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</si>
  <si>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</si>
  <si>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</si>
  <si>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</si>
  <si>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</si>
  <si>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</si>
  <si>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</si>
  <si>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</si>
  <si>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</si>
  <si>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</si>
  <si>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</si>
  <si>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</si>
  <si>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</si>
  <si>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</si>
  <si>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</si>
  <si>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</si>
  <si>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</si>
  <si>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</si>
  <si>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</si>
  <si>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</si>
  <si>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</si>
  <si>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</si>
  <si>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</si>
  <si>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</si>
  <si>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</si>
  <si>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</si>
  <si>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</si>
  <si>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</si>
  <si>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</si>
  <si>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</si>
  <si>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</si>
  <si>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</si>
  <si>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</si>
  <si>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</si>
  <si>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</si>
  <si>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</si>
  <si>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</si>
  <si>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</si>
  <si>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</si>
  <si>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</si>
  <si>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</si>
  <si>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</si>
  <si>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</si>
  <si>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</si>
  <si>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</si>
  <si>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</si>
  <si>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</si>
  <si>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</si>
  <si>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</si>
  <si>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</si>
  <si>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</si>
  <si>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</si>
  <si>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</si>
  <si>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</si>
  <si>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</si>
  <si>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</si>
  <si>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</si>
  <si>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</si>
  <si>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</si>
  <si>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</si>
  <si>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</si>
  <si>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</si>
  <si>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</si>
  <si>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</si>
  <si>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</si>
  <si>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</si>
  <si>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</si>
  <si>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</si>
  <si>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</si>
  <si>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</si>
  <si>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</si>
  <si>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</si>
  <si>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</si>
  <si>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</si>
  <si>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</si>
  <si>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</si>
  <si>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</si>
  <si>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</si>
  <si>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</si>
  <si>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</si>
  <si>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</si>
  <si>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</si>
  <si>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</si>
  <si>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</si>
  <si>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</si>
  <si>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</si>
  <si>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</si>
  <si>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</si>
  <si>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</si>
  <si>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</si>
  <si>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</si>
  <si>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</si>
  <si>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</si>
  <si>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</si>
  <si>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</si>
  <si>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</si>
  <si>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</si>
  <si>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</si>
  <si>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</si>
  <si>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</si>
  <si>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</si>
  <si>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</si>
  <si>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</si>
  <si>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</si>
  <si>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</si>
  <si>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</si>
  <si>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</si>
  <si>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</si>
  <si>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</si>
  <si>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</si>
  <si>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</si>
  <si>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</si>
  <si>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</si>
  <si>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</si>
  <si>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</si>
  <si>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</si>
  <si>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</si>
  <si>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</si>
  <si>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</si>
  <si>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</si>
  <si>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</si>
  <si>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</si>
  <si>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</si>
  <si>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</si>
  <si>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</si>
  <si>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</si>
  <si>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</si>
  <si>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</si>
  <si>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</si>
  <si>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</si>
  <si>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</si>
  <si>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</si>
  <si>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</si>
  <si>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</si>
  <si>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</si>
  <si>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</si>
  <si>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</si>
  <si>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</si>
  <si>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</si>
  <si>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</si>
  <si>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</si>
  <si>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</si>
  <si>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</si>
  <si>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</si>
  <si>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</si>
  <si>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</si>
  <si>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</si>
  <si>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</si>
  <si>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</si>
  <si>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</si>
  <si>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</si>
  <si>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</si>
  <si>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</si>
  <si>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</si>
  <si>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</si>
  <si>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</si>
  <si>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</si>
  <si>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</si>
  <si>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</si>
  <si>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</si>
  <si>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</si>
  <si>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</si>
  <si>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</si>
  <si>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</si>
  <si>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</si>
  <si>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</si>
  <si>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</si>
  <si>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</si>
  <si>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</si>
  <si>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</si>
  <si>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</si>
  <si>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</si>
  <si>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</si>
  <si>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</si>
  <si>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</si>
  <si>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</si>
  <si>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</si>
  <si>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</si>
  <si>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</si>
  <si>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</si>
  <si>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</si>
  <si>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</si>
  <si>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</si>
  <si>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</si>
  <si>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</si>
  <si>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</si>
  <si>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</si>
  <si>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</si>
  <si>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</si>
  <si>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</si>
  <si>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</si>
  <si>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</si>
  <si>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</si>
  <si>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</si>
  <si>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</si>
  <si>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</si>
  <si>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</si>
  <si>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</si>
  <si>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</si>
  <si>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</si>
  <si>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</si>
  <si>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</si>
  <si>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</si>
  <si>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</si>
  <si>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</si>
  <si>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</si>
  <si>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</si>
  <si>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</si>
  <si>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</si>
  <si>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</si>
  <si>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</si>
  <si>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</si>
  <si>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</si>
  <si>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</si>
  <si>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</si>
  <si>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</si>
  <si>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</si>
  <si>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</si>
  <si>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</si>
  <si>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</si>
  <si>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</si>
  <si>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</si>
  <si>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</si>
  <si>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</si>
  <si>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</si>
  <si>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</si>
  <si>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</si>
  <si>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</si>
  <si>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</si>
  <si>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</si>
  <si>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</si>
  <si>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</si>
  <si>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</si>
  <si>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</si>
  <si>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</si>
  <si>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</si>
  <si>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</si>
  <si>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</si>
  <si>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</si>
  <si>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</si>
  <si>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</si>
  <si>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</si>
  <si>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</si>
  <si>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</si>
  <si>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</si>
  <si>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</si>
  <si>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</si>
  <si>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</si>
  <si>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</si>
  <si>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</si>
  <si>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</si>
  <si>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</si>
  <si>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</si>
  <si>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</si>
  <si>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</si>
  <si>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</si>
  <si>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</si>
  <si>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</si>
  <si>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</si>
  <si>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</si>
  <si>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</si>
  <si>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</si>
  <si>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</si>
  <si>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</si>
  <si>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</si>
  <si>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</si>
  <si>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</si>
  <si>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</si>
  <si>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</si>
  <si>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</si>
  <si>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</si>
  <si>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</si>
  <si>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</si>
  <si>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</si>
  <si>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</si>
  <si>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</si>
  <si>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</si>
  <si>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</si>
  <si>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</si>
  <si>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</si>
  <si>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</si>
  <si>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</si>
  <si>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</si>
  <si>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</si>
  <si>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</si>
  <si>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</si>
  <si>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</si>
  <si>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</si>
  <si>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</si>
  <si>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</si>
  <si>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</si>
  <si>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</si>
  <si>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</si>
  <si>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</si>
  <si>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</si>
  <si>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</si>
  <si>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</si>
  <si>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</si>
  <si>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</si>
  <si>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</si>
  <si>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</si>
  <si>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</si>
  <si>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</si>
  <si>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</si>
  <si>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</si>
  <si>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</si>
  <si>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</si>
  <si>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</si>
  <si>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</si>
  <si>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</si>
  <si>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</si>
  <si>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</si>
  <si>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</si>
  <si>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</si>
  <si>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</si>
  <si>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</si>
  <si>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</si>
  <si>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</si>
  <si>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</si>
  <si>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</si>
  <si>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</si>
  <si>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</si>
  <si>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</si>
  <si>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</si>
  <si>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</si>
  <si>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</si>
  <si>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</si>
  <si>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</si>
  <si>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</si>
  <si>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</si>
  <si>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</si>
  <si>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</si>
  <si>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</si>
  <si>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</si>
  <si>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</si>
  <si>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</si>
  <si>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</si>
  <si>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</si>
  <si>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</si>
  <si>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</si>
  <si>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</si>
  <si>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</si>
  <si>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</si>
  <si>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</si>
  <si>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</si>
  <si>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</si>
  <si>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</si>
  <si>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</si>
  <si>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</si>
  <si>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</si>
  <si>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</si>
  <si>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</si>
  <si>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</si>
  <si>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</si>
  <si>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</si>
  <si>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</si>
  <si>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</si>
  <si>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</si>
  <si>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</si>
  <si>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</si>
  <si>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</si>
  <si>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</si>
  <si>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</si>
  <si>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</si>
  <si>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</si>
  <si>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</si>
  <si>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</si>
  <si>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</si>
  <si>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</si>
  <si>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</si>
  <si>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</si>
  <si>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</si>
  <si>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</si>
  <si>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</si>
  <si>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</si>
  <si>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</si>
  <si>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</si>
  <si>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</si>
  <si>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</si>
  <si>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</si>
  <si>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</si>
  <si>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</si>
  <si>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</si>
  <si>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</si>
  <si>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</si>
  <si>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</si>
  <si>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</si>
  <si>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</si>
  <si>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</si>
  <si>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</si>
  <si>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</si>
  <si>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</si>
  <si>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</si>
  <si>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</si>
  <si>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</si>
  <si>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</si>
  <si>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</si>
  <si>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</si>
  <si>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</si>
  <si>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</si>
  <si>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</si>
  <si>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</si>
  <si>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</si>
  <si>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</si>
  <si>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</si>
  <si>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</si>
  <si>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</si>
  <si>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</si>
  <si>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</si>
  <si>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</si>
  <si>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</si>
  <si>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</si>
  <si>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</si>
  <si>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</si>
  <si>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</si>
  <si>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</si>
  <si>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</si>
  <si>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</si>
  <si>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</si>
  <si>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</si>
  <si>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</si>
  <si>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</si>
  <si>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</si>
  <si>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</si>
  <si>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</si>
  <si>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</si>
  <si>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</si>
  <si>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</si>
  <si>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</si>
  <si>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</si>
  <si>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</si>
  <si>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</si>
  <si>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</si>
  <si>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</si>
  <si>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</si>
  <si>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</si>
  <si>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</si>
  <si>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</si>
  <si>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</si>
  <si>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</si>
  <si>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</si>
  <si>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</si>
  <si>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</si>
  <si>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</si>
  <si>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</si>
  <si>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</si>
  <si>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</si>
  <si>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</si>
  <si>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</si>
  <si>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</si>
  <si>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</si>
  <si>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</si>
  <si>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</si>
  <si>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</si>
  <si>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</si>
  <si>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</si>
  <si>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</si>
  <si>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</si>
  <si>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</si>
  <si>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</si>
  <si>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</si>
  <si>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</si>
  <si>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</si>
  <si>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</si>
  <si>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</si>
  <si>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</si>
  <si>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</si>
  <si>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</si>
  <si>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</si>
  <si>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</si>
  <si>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</si>
  <si>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</si>
  <si>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</si>
  <si>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</si>
  <si>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</si>
  <si>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</si>
  <si>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</si>
  <si>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</si>
  <si>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</si>
  <si>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</si>
  <si>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</si>
  <si>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</si>
  <si>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</si>
  <si>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</si>
  <si>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</si>
  <si>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</si>
  <si>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</si>
  <si>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</si>
  <si>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</si>
  <si>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</si>
  <si>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</si>
  <si>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</si>
  <si>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</si>
  <si>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</si>
  <si>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</si>
  <si>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</si>
  <si>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</si>
  <si>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</si>
  <si>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</si>
  <si>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</si>
  <si>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</si>
  <si>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</si>
  <si>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</si>
  <si>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</si>
  <si>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</si>
  <si>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</si>
  <si>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</si>
  <si>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</si>
  <si>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</si>
  <si>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</si>
  <si>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</si>
  <si>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</si>
  <si>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</si>
  <si>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</si>
  <si>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</si>
  <si>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</si>
  <si>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</si>
  <si>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</si>
  <si>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</si>
  <si>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</si>
  <si>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</si>
  <si>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</si>
  <si>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</si>
  <si>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</si>
  <si>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</si>
  <si>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</si>
  <si>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</si>
  <si>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</si>
  <si>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</si>
  <si>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</si>
  <si>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</si>
  <si>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</si>
  <si>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</si>
  <si>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</si>
  <si>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</si>
  <si>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</si>
  <si>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</si>
  <si>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</si>
  <si>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</si>
  <si>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</si>
  <si>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</si>
  <si>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</si>
  <si>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</si>
  <si>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</si>
  <si>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</si>
  <si>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</si>
  <si>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</si>
  <si>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</si>
  <si>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</si>
  <si>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</si>
  <si>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</si>
  <si>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</si>
  <si>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</si>
  <si>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</si>
  <si>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</si>
  <si>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</si>
  <si>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</si>
  <si>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</si>
  <si>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</si>
  <si>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</si>
  <si>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</si>
  <si>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</si>
  <si>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</si>
  <si>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</si>
  <si>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</si>
  <si>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</si>
  <si>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</si>
  <si>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</si>
  <si>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</si>
  <si>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</si>
  <si>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</si>
  <si>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</si>
  <si>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</si>
  <si>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</si>
  <si>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</si>
  <si>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</si>
  <si>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</si>
  <si>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</si>
  <si>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</si>
  <si>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</si>
  <si>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</si>
  <si>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</si>
  <si>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</si>
  <si>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</si>
  <si>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</si>
  <si>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</si>
  <si>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</si>
  <si>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</si>
  <si>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</si>
  <si>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</si>
  <si>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</si>
  <si>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</si>
  <si>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</si>
  <si>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</si>
  <si>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</si>
  <si>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</si>
  <si>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</si>
  <si>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</si>
  <si>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</si>
  <si>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</si>
  <si>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</si>
  <si>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</si>
  <si>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</si>
  <si>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</si>
  <si>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</si>
  <si>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</si>
  <si>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</si>
  <si>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</si>
  <si>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</si>
  <si>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</si>
  <si>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</si>
  <si>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</si>
  <si>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</si>
  <si>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</si>
  <si>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</si>
  <si>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</si>
  <si>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</si>
  <si>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</si>
  <si>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</si>
  <si>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</si>
  <si>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</si>
  <si>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</si>
  <si>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</si>
  <si>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</si>
  <si>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</si>
  <si>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</si>
  <si>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</si>
  <si>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</si>
  <si>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</si>
  <si>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</si>
  <si>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</si>
  <si>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</si>
  <si>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</si>
  <si>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</si>
  <si>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</si>
  <si>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</si>
  <si>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</si>
  <si>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</si>
  <si>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</si>
  <si>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</si>
  <si>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</si>
  <si>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</si>
  <si>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</si>
  <si>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</si>
  <si>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</si>
  <si>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</si>
  <si>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</si>
  <si>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</si>
  <si>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</si>
  <si>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</si>
  <si>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</si>
  <si>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</si>
  <si>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</si>
  <si>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</si>
  <si>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</si>
  <si>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</si>
  <si>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</si>
  <si>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</si>
  <si>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</si>
  <si>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</si>
  <si>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</si>
  <si>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</si>
  <si>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</si>
  <si>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</si>
  <si>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</si>
  <si>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</si>
  <si>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</si>
  <si>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</si>
  <si>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</si>
  <si>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</si>
  <si>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</si>
  <si>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</si>
  <si>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</si>
  <si>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</si>
  <si>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</si>
  <si>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</si>
  <si>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</si>
  <si>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</si>
  <si>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</si>
  <si>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</si>
  <si>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</si>
  <si>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</si>
  <si>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</si>
  <si>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</si>
  <si>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</si>
  <si>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</si>
  <si>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</si>
  <si>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</si>
  <si>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</si>
  <si>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</si>
  <si>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</si>
  <si>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</si>
  <si>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</si>
  <si>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</si>
  <si>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</si>
  <si>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</si>
  <si>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</si>
  <si>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</si>
  <si>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</si>
  <si>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</si>
  <si>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</si>
  <si>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</si>
  <si>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</si>
  <si>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</si>
  <si>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</si>
  <si>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</si>
  <si>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</si>
  <si>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</si>
  <si>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</si>
  <si>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</si>
  <si>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</si>
  <si>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</si>
  <si>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</si>
  <si>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</si>
  <si>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</si>
  <si>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</si>
  <si>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</si>
  <si>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</si>
  <si>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</si>
  <si>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</si>
  <si>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</si>
  <si>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</si>
  <si>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</si>
  <si>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</si>
  <si>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</si>
  <si>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</si>
  <si>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</si>
  <si>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</si>
  <si>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</si>
  <si>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</si>
  <si>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</si>
  <si>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</si>
  <si>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</si>
  <si>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</si>
  <si>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</si>
  <si>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</si>
  <si>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</si>
  <si>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</si>
  <si>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</si>
  <si>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</si>
  <si>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</si>
  <si>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</si>
  <si>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</si>
  <si>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</si>
  <si>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</si>
  <si>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</si>
  <si>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</si>
  <si>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</si>
  <si>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</si>
  <si>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</si>
  <si>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</si>
  <si>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</si>
  <si>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</si>
  <si>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</si>
  <si>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</si>
  <si>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</si>
  <si>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</si>
  <si>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</si>
  <si>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</si>
  <si>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</si>
  <si>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</si>
  <si>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</si>
  <si>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</si>
  <si>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</si>
  <si>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</si>
  <si>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</si>
  <si>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</si>
  <si>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</si>
  <si>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</si>
  <si>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</si>
  <si>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</si>
  <si>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</si>
  <si>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</si>
  <si>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</si>
  <si>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</si>
  <si>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</si>
  <si>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</si>
  <si>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</si>
  <si>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</si>
  <si>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</si>
  <si>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</si>
  <si>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</si>
  <si>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</si>
  <si>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</si>
  <si>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</si>
  <si>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</si>
  <si>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</si>
  <si>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</si>
  <si>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</si>
  <si>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</si>
  <si>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</si>
  <si>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</si>
  <si>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</si>
  <si>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</si>
  <si>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</si>
  <si>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</si>
  <si>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</si>
  <si>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</si>
  <si>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</si>
  <si>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</si>
  <si>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</si>
  <si>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</si>
  <si>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</si>
  <si>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</si>
  <si>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</si>
  <si>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</si>
  <si>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</si>
  <si>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</si>
  <si>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</si>
  <si>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</si>
  <si>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</si>
  <si>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</si>
  <si>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</si>
  <si>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</si>
  <si>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</si>
  <si>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</si>
  <si>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</si>
  <si>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</si>
  <si>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</si>
  <si>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</si>
  <si>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</si>
  <si>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</si>
  <si>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</si>
  <si>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</si>
  <si>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</si>
  <si>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</si>
  <si>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</si>
  <si>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</si>
  <si>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</si>
  <si>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</si>
  <si>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</si>
  <si>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</si>
  <si>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</si>
  <si>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</si>
  <si>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</si>
  <si>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</si>
  <si>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</si>
  <si>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</si>
  <si>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</si>
  <si>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</si>
  <si>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</si>
  <si>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</si>
  <si>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</si>
  <si>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</si>
  <si>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</si>
  <si>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</si>
  <si>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</si>
  <si>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</si>
  <si>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</si>
  <si>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</si>
  <si>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</si>
  <si>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</si>
  <si>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</si>
  <si>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</si>
  <si>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</si>
  <si>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</si>
  <si>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</si>
  <si>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</si>
  <si>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</si>
  <si>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</si>
  <si>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</si>
  <si>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</si>
  <si>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</si>
  <si>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</si>
  <si>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</si>
  <si>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</si>
  <si>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</si>
  <si>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</si>
  <si>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</si>
  <si>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</si>
  <si>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</si>
  <si>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</si>
  <si>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</si>
  <si>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</si>
  <si>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</si>
  <si>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</si>
  <si>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</si>
  <si>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</si>
  <si>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</si>
  <si>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</si>
  <si>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</si>
  <si>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</si>
  <si>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</si>
  <si>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</si>
  <si>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</si>
  <si>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</si>
  <si>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</si>
  <si>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</si>
  <si>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</si>
  <si>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</si>
  <si>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</si>
  <si>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</si>
  <si>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</si>
  <si>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</si>
  <si>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</si>
  <si>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</si>
  <si>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</si>
  <si>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</si>
  <si>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</si>
  <si>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</si>
  <si>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</si>
  <si>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</si>
  <si>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</si>
  <si>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</si>
  <si>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</si>
  <si>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</si>
  <si>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</si>
  <si>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</si>
  <si>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</si>
  <si>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</si>
  <si>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</si>
  <si>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</si>
  <si>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</si>
  <si>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</si>
  <si>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</si>
  <si>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</si>
  <si>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</si>
  <si>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</si>
  <si>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</si>
  <si>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</si>
  <si>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</si>
  <si>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</si>
  <si>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</si>
  <si>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</si>
  <si>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</si>
  <si>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</si>
  <si>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</si>
  <si>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</si>
  <si>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</si>
  <si>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</si>
  <si>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</si>
  <si>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</si>
  <si>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</si>
  <si>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</si>
  <si>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</si>
  <si>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</si>
  <si>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</si>
  <si>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</si>
  <si>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</si>
  <si>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</si>
  <si>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</si>
  <si>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</si>
  <si>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</si>
  <si>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</si>
  <si>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</si>
  <si>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</si>
  <si>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</si>
  <si>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</si>
  <si>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</si>
  <si>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</si>
  <si>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</si>
  <si>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</si>
  <si>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</si>
  <si>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</si>
  <si>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</si>
  <si>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</si>
  <si>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</si>
  <si>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</si>
  <si>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</si>
  <si>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</si>
  <si>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</si>
  <si>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</si>
  <si>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</si>
  <si>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</si>
  <si>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</si>
  <si>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</si>
  <si>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</si>
  <si>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</si>
  <si>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</si>
  <si>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</si>
  <si>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</si>
  <si>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</si>
  <si>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</si>
  <si>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</si>
  <si>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</si>
  <si>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</si>
  <si>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</si>
  <si>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</si>
  <si>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</si>
  <si>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</si>
  <si>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</si>
  <si>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</si>
  <si>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</si>
  <si>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</si>
  <si>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</si>
  <si>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</si>
  <si>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</si>
  <si>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</si>
  <si>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</si>
  <si>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</si>
  <si>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</si>
  <si>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</si>
  <si>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</si>
  <si>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</si>
  <si>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</si>
  <si>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</si>
  <si>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</si>
  <si>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</si>
  <si>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</si>
  <si>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</si>
  <si>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</si>
  <si>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</si>
  <si>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</si>
  <si>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</si>
  <si>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</si>
  <si>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</si>
  <si>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</si>
  <si>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</si>
  <si>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</si>
  <si>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</si>
  <si>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</si>
  <si>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</si>
  <si>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</si>
  <si>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</si>
  <si>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</si>
  <si>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</si>
  <si>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</si>
  <si>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</si>
  <si>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</si>
  <si>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</si>
  <si>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</si>
  <si>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</si>
  <si>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</si>
  <si>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</si>
  <si>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</si>
  <si>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</si>
  <si>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</si>
  <si>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</si>
  <si>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</si>
  <si>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</si>
  <si>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</si>
  <si>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</si>
  <si>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</si>
  <si>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</si>
  <si>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</si>
  <si>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</si>
  <si>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</si>
  <si>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</si>
  <si>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</si>
  <si>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</si>
  <si>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</si>
  <si>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</si>
  <si>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</si>
  <si>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</si>
  <si>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</si>
  <si>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</si>
  <si>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</si>
  <si>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</si>
  <si>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</si>
  <si>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</si>
  <si>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</si>
  <si>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</si>
  <si>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</si>
  <si>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</si>
  <si>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</si>
  <si>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</si>
  <si>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</si>
  <si>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</si>
  <si>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</si>
  <si>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</si>
  <si>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</si>
  <si>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</si>
  <si>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</si>
  <si>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</si>
  <si>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</si>
  <si>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</si>
  <si>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</si>
  <si>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</si>
  <si>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</si>
  <si>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</si>
  <si>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</si>
  <si>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</si>
  <si>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</si>
  <si>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</si>
  <si>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</si>
  <si>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</si>
  <si>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</si>
  <si>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</si>
  <si>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</si>
  <si>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</si>
  <si>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</si>
  <si>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</si>
  <si>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</si>
  <si>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</si>
  <si>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</si>
  <si>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</si>
  <si>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</si>
  <si>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</si>
  <si>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</si>
  <si>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</si>
  <si>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</si>
  <si>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</si>
  <si>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</si>
  <si>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</si>
  <si>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</si>
  <si>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</si>
  <si>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</si>
  <si>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</si>
  <si>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</si>
  <si>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</si>
  <si>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</si>
  <si>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</si>
  <si>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</si>
  <si>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</si>
  <si>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</si>
  <si>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</si>
  <si>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</si>
  <si>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</si>
  <si>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</si>
  <si>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</si>
  <si>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</si>
  <si>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</si>
  <si>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</si>
  <si>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</si>
  <si>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</si>
  <si>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</si>
  <si>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</si>
  <si>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</si>
  <si>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</si>
  <si>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</si>
  <si>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</si>
  <si>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</si>
  <si>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</si>
  <si>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</si>
  <si>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</si>
  <si>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</si>
  <si>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</si>
  <si>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</si>
  <si>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</si>
  <si>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</si>
  <si>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</si>
  <si>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</si>
  <si>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</si>
  <si>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</si>
  <si>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</si>
  <si>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</si>
  <si>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</si>
  <si>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</si>
  <si>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</si>
  <si>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</si>
  <si>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</si>
  <si>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</si>
  <si>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</si>
  <si>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</si>
  <si>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</si>
  <si>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</si>
  <si>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</si>
  <si>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</si>
  <si>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</si>
  <si>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</si>
  <si>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</si>
  <si>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</si>
  <si>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</si>
  <si>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</si>
  <si>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</si>
  <si>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</si>
  <si>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</si>
  <si>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</si>
  <si>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</si>
  <si>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</si>
  <si>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</si>
  <si>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</si>
  <si>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</si>
  <si>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</si>
  <si>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</si>
  <si>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</si>
  <si>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</si>
  <si>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</si>
  <si>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</si>
  <si>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</si>
  <si>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</si>
  <si>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</si>
  <si>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</si>
  <si>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</si>
  <si>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</si>
  <si>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</si>
  <si>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</si>
  <si>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</si>
  <si>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</si>
  <si>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</si>
  <si>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</si>
  <si>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</si>
  <si>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</si>
  <si>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</si>
  <si>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</si>
  <si>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</si>
  <si>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</si>
  <si>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</si>
  <si>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</si>
  <si>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</si>
  <si>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</si>
  <si>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</si>
  <si>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</si>
  <si>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</si>
  <si>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</si>
  <si>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</si>
  <si>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</si>
  <si>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</si>
  <si>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</si>
  <si>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</si>
  <si>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</si>
  <si>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</si>
  <si>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</si>
  <si>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</si>
  <si>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</si>
  <si>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</si>
  <si>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</si>
  <si>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</si>
  <si>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</si>
  <si>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</si>
  <si>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</si>
  <si>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</si>
  <si>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</si>
  <si>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</si>
  <si>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</si>
  <si>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</si>
  <si>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</si>
  <si>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</si>
  <si>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</si>
  <si>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</si>
  <si>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</si>
  <si>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</si>
  <si>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</si>
  <si>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</si>
  <si>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</si>
  <si>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</si>
  <si>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</si>
  <si>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</si>
  <si>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</si>
  <si>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</si>
  <si>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</si>
  <si>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</si>
  <si>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</si>
  <si>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</si>
  <si>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</si>
  <si>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</si>
  <si>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</si>
  <si>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</si>
  <si>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</si>
  <si>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</si>
  <si>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</si>
  <si>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</si>
  <si>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</si>
  <si>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</si>
  <si>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</si>
  <si>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</si>
  <si>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</si>
  <si>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</si>
  <si>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</si>
  <si>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</si>
  <si>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</si>
  <si>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</si>
  <si>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</si>
  <si>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</si>
  <si>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</si>
  <si>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</si>
  <si>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</si>
  <si>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</si>
  <si>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</si>
  <si>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</si>
  <si>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</si>
  <si>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</si>
  <si>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</si>
  <si>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</si>
  <si>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</si>
  <si>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</si>
  <si>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</si>
  <si>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</si>
  <si>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</si>
  <si>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</si>
  <si>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</si>
  <si>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</si>
  <si>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</si>
  <si>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</si>
  <si>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</si>
  <si>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</si>
  <si>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</si>
  <si>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</si>
  <si>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</si>
  <si>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</si>
  <si>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</si>
  <si>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</si>
  <si>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</si>
  <si>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</si>
  <si>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</si>
  <si>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</si>
  <si>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</si>
  <si>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</si>
  <si>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</si>
  <si>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</si>
  <si>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</si>
  <si>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</si>
  <si>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</si>
  <si>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</si>
  <si>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</si>
  <si>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</si>
  <si>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</si>
  <si>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</si>
  <si>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</si>
  <si>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</si>
  <si>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</si>
  <si>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</si>
  <si>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</si>
  <si>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</si>
  <si>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</si>
  <si>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</si>
  <si>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</si>
  <si>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</si>
  <si>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</si>
  <si>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</si>
  <si>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</si>
  <si>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</si>
  <si>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</si>
  <si>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</si>
  <si>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</si>
  <si>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</si>
  <si>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</si>
  <si>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</si>
  <si>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</si>
  <si>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</si>
  <si>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</si>
  <si>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</si>
  <si>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</si>
  <si>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</si>
  <si>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</si>
  <si>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</si>
  <si>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</si>
  <si>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</si>
  <si>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</si>
  <si>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</si>
  <si>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</si>
  <si>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</si>
  <si>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</si>
  <si>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</si>
  <si>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</si>
  <si>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</si>
  <si>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</si>
  <si>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</si>
  <si>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</si>
  <si>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</si>
  <si>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</si>
  <si>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</si>
  <si>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</si>
  <si>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</si>
  <si>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</si>
  <si>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</si>
  <si>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</si>
  <si>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</si>
  <si>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</si>
  <si>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</si>
  <si>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</si>
  <si>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</si>
  <si>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</si>
  <si>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</si>
  <si>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</si>
  <si>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</si>
  <si>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</si>
  <si>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</si>
  <si>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</si>
  <si>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</si>
  <si>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</si>
  <si>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</si>
  <si>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</si>
  <si>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</si>
  <si>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</si>
  <si>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</si>
  <si>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</si>
  <si>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</si>
  <si>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</si>
  <si>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</si>
  <si>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</si>
  <si>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</si>
  <si>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</si>
  <si>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</si>
  <si>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</si>
  <si>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</si>
  <si>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</si>
  <si>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</si>
  <si>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</si>
  <si>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</si>
  <si>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</si>
  <si>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</si>
  <si>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</si>
  <si>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</si>
  <si>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</si>
  <si>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</si>
  <si>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</si>
  <si>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</si>
  <si>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</si>
  <si>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</si>
  <si>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</si>
  <si>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</si>
  <si>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</si>
  <si>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</si>
  <si>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</si>
  <si>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</si>
  <si>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</si>
  <si>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</si>
  <si>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</si>
  <si>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</si>
  <si>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</si>
  <si>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</si>
  <si>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</si>
  <si>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</si>
  <si>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</si>
  <si>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</si>
  <si>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</si>
  <si>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</si>
  <si>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</si>
  <si>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</si>
  <si>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</si>
  <si>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</si>
  <si>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</si>
  <si>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</si>
  <si>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</si>
  <si>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</si>
  <si>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</si>
  <si>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</si>
  <si>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</si>
  <si>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</si>
  <si>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</si>
  <si>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</si>
  <si>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</si>
  <si>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</si>
  <si>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</si>
  <si>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</si>
  <si>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</si>
  <si>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</si>
  <si>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</si>
  <si>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</si>
  <si>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</si>
  <si>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</si>
  <si>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</si>
  <si>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</si>
  <si>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</si>
  <si>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</si>
  <si>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</si>
  <si>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</si>
  <si>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</si>
  <si>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</si>
  <si>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</si>
  <si>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</si>
  <si>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</si>
  <si>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</si>
  <si>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</si>
  <si>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</si>
  <si>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</si>
  <si>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</si>
  <si>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</si>
  <si>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</si>
  <si>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</si>
  <si>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</si>
  <si>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</si>
  <si>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</si>
  <si>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</si>
  <si>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</si>
  <si>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</si>
  <si>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</si>
  <si>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</si>
  <si>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</si>
  <si>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</si>
  <si>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</si>
  <si>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</si>
  <si>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</si>
  <si>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</si>
  <si>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</si>
  <si>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</si>
  <si>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</si>
  <si>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</si>
  <si>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</si>
  <si>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</si>
  <si>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</si>
  <si>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</si>
  <si>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</si>
  <si>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</si>
  <si>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</si>
  <si>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</si>
  <si>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</si>
  <si>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</si>
  <si>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</si>
  <si>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</si>
  <si>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</si>
  <si>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</si>
  <si>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</si>
  <si>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</si>
  <si>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</si>
  <si>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</si>
  <si>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</si>
  <si>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</si>
  <si>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</si>
  <si>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</si>
  <si>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</si>
  <si>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</si>
  <si>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</si>
  <si>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</si>
  <si>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</si>
  <si>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</si>
  <si>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</si>
  <si>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</si>
  <si>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</si>
  <si>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</si>
  <si>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</si>
  <si>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</si>
  <si>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</si>
  <si>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</si>
  <si>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</si>
  <si>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</si>
  <si>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</si>
  <si>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</si>
  <si>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</si>
  <si>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</si>
  <si>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</si>
  <si>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</si>
  <si>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</si>
  <si>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</si>
  <si>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</si>
  <si>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</si>
  <si>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</si>
  <si>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</si>
  <si>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</si>
  <si>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</si>
  <si>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</si>
  <si>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</si>
  <si>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</si>
  <si>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</si>
  <si>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</si>
  <si>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</si>
  <si>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</si>
  <si>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</si>
  <si>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</si>
  <si>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</si>
  <si>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</si>
  <si>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</si>
  <si>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</si>
  <si>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</si>
  <si>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</si>
  <si>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</si>
  <si>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</si>
  <si>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</si>
  <si>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</si>
  <si>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</si>
  <si>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</si>
  <si>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</si>
  <si>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</si>
  <si>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</si>
  <si>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</si>
  <si>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</si>
  <si>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</si>
  <si>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</si>
  <si>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</si>
  <si>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</si>
  <si>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</si>
  <si>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</si>
  <si>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</si>
  <si>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</si>
  <si>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</si>
  <si>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</si>
  <si>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</si>
  <si>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</si>
  <si>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</si>
  <si>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</si>
  <si>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</si>
  <si>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</si>
  <si>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</si>
  <si>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</si>
  <si>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</si>
  <si>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</si>
  <si>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</si>
  <si>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</si>
  <si>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</si>
  <si>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</si>
  <si>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</si>
  <si>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</si>
  <si>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</si>
  <si>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</si>
  <si>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</si>
  <si>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</si>
  <si>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</si>
  <si>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</si>
  <si>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</si>
  <si>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</si>
  <si>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</si>
  <si>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</si>
  <si>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</si>
  <si>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</si>
  <si>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</si>
  <si>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</si>
  <si>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</si>
  <si>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</si>
  <si>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</si>
  <si>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</si>
  <si>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</si>
  <si>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</si>
  <si>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</si>
  <si>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</si>
  <si>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</si>
  <si>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</si>
  <si>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</si>
  <si>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</si>
  <si>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</si>
  <si>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</si>
  <si>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</si>
  <si>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</si>
  <si>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</si>
  <si>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</si>
  <si>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</si>
  <si>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</si>
  <si>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</si>
  <si>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</si>
  <si>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</si>
  <si>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</si>
  <si>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</si>
  <si>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</si>
  <si>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</si>
  <si>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</si>
  <si>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</si>
  <si>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</si>
  <si>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</si>
  <si>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</si>
  <si>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</si>
  <si>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</si>
  <si>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</si>
  <si>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</si>
  <si>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</si>
  <si>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</si>
  <si>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</si>
  <si>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</si>
  <si>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</si>
  <si>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</si>
  <si>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</si>
  <si>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</si>
  <si>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</si>
  <si>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</si>
  <si>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</si>
  <si>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</si>
  <si>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</si>
  <si>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</si>
  <si>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</si>
  <si>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</si>
  <si>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</si>
  <si>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</si>
  <si>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</si>
  <si>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</si>
  <si>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</si>
  <si>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</si>
  <si>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</si>
  <si>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</si>
  <si>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</si>
  <si>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</si>
  <si>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</si>
  <si>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</si>
  <si>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</si>
  <si>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</si>
  <si>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</si>
  <si>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</si>
  <si>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</si>
  <si>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</si>
  <si>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</si>
  <si>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</si>
  <si>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</si>
  <si>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</si>
  <si>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</si>
  <si>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</si>
  <si>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</si>
  <si>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</si>
  <si>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</si>
  <si>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</si>
  <si>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</si>
  <si>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</si>
  <si>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</si>
  <si>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</si>
  <si>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</si>
  <si>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</si>
  <si>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</si>
  <si>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</si>
  <si>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</si>
  <si>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</si>
  <si>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</si>
  <si>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</si>
  <si>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</si>
  <si>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</si>
  <si>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</si>
  <si>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</si>
  <si>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</si>
  <si>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</si>
  <si>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</si>
  <si>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</si>
  <si>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</si>
  <si>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</si>
  <si>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</si>
  <si>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</si>
  <si>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</si>
  <si>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</si>
  <si>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</si>
  <si>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</si>
  <si>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</si>
  <si>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</si>
  <si>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</si>
  <si>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</si>
  <si>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</si>
  <si>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</si>
  <si>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</si>
  <si>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</si>
  <si>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</si>
  <si>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</si>
  <si>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</si>
  <si>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</si>
  <si>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</si>
  <si>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</si>
  <si>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</si>
  <si>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</si>
  <si>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</si>
  <si>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</si>
  <si>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</si>
  <si>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</si>
  <si>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</si>
  <si>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</si>
  <si>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</si>
  <si>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</si>
  <si>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</si>
  <si>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</si>
  <si>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</si>
  <si>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</si>
  <si>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</si>
  <si>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</si>
  <si>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</si>
  <si>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</si>
  <si>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</si>
  <si>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</si>
  <si>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</si>
  <si>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</si>
  <si>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</si>
  <si>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</si>
  <si>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</si>
  <si>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</si>
  <si>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</si>
  <si>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</si>
  <si>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</si>
  <si>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</si>
  <si>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</si>
  <si>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</si>
  <si>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</si>
  <si>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</si>
  <si>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</si>
  <si>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</si>
  <si>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</si>
  <si>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</si>
  <si>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</si>
  <si>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</si>
  <si>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</si>
  <si>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</si>
  <si>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</si>
  <si>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</si>
  <si>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</si>
  <si>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</si>
  <si>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</si>
  <si>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</si>
  <si>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</si>
  <si>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</si>
  <si>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</si>
  <si>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</si>
  <si>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</si>
  <si>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</si>
  <si>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</si>
  <si>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</si>
  <si>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</si>
  <si>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</si>
  <si>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</si>
  <si>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</si>
  <si>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</si>
  <si>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</si>
  <si>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</si>
  <si>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</si>
  <si>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</si>
  <si>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</si>
  <si>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</si>
  <si>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</si>
  <si>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</si>
  <si>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</si>
  <si>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</si>
  <si>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</si>
  <si>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</si>
  <si>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</si>
  <si>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</si>
  <si>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</si>
  <si>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</si>
  <si>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</si>
  <si>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</si>
  <si>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</si>
  <si>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</si>
  <si>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</si>
  <si>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</si>
  <si>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</si>
  <si>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</si>
  <si>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</si>
  <si>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</si>
  <si>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</si>
  <si>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</si>
  <si>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</si>
  <si>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</si>
  <si>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</si>
  <si>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</si>
  <si>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</si>
  <si>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</si>
  <si>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</si>
  <si>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</si>
  <si>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</si>
  <si>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</si>
  <si>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</si>
  <si>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</si>
  <si>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</si>
  <si>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</si>
  <si>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</si>
  <si>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</si>
  <si>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</si>
  <si>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</si>
  <si>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</si>
  <si>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</si>
  <si>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</si>
  <si>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</si>
  <si>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</si>
  <si>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</si>
  <si>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</si>
  <si>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</si>
  <si>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</si>
  <si>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</si>
  <si>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</si>
  <si>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</si>
  <si>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</si>
  <si>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</si>
  <si>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</si>
  <si>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</si>
  <si>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</si>
  <si>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</si>
  <si>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</si>
  <si>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</si>
  <si>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</si>
  <si>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</si>
  <si>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</si>
  <si>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</si>
  <si>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</si>
  <si>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</si>
  <si>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</si>
  <si>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</si>
  <si>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</si>
  <si>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</si>
  <si>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</si>
  <si>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</si>
  <si>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</si>
  <si>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</si>
  <si>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</si>
  <si>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</si>
  <si>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</si>
  <si>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</si>
  <si>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</si>
  <si>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</si>
  <si>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</si>
  <si>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</si>
  <si>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</si>
  <si>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</si>
  <si>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</si>
  <si>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</si>
  <si>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</si>
  <si>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</si>
  <si>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</si>
  <si>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</si>
  <si>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</si>
  <si>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</si>
  <si>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</si>
  <si>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</si>
  <si>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</si>
  <si>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</si>
  <si>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</si>
  <si>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</si>
  <si>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</si>
  <si>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</si>
  <si>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</si>
  <si>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</si>
  <si>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</si>
  <si>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</si>
  <si>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</si>
  <si>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</si>
  <si>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</si>
  <si>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</si>
  <si>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</si>
  <si>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</si>
  <si>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</si>
  <si>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</si>
  <si>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</si>
  <si>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</si>
  <si>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</si>
  <si>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</si>
  <si>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</si>
  <si>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</si>
  <si>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</si>
  <si>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</si>
  <si>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</si>
  <si>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</si>
  <si>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</si>
  <si>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</si>
  <si>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</si>
  <si>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</si>
  <si>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</si>
  <si>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</si>
  <si>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</si>
  <si>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</si>
  <si>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</si>
  <si>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</si>
  <si>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</si>
  <si>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</si>
  <si>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</si>
  <si>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</si>
  <si>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</si>
  <si>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</si>
  <si>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</si>
  <si>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</si>
  <si>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</si>
  <si>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</si>
  <si>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</si>
  <si>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</si>
  <si>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</si>
  <si>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</si>
  <si>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</si>
  <si>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</si>
  <si>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</si>
  <si>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</si>
  <si>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</si>
  <si>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</si>
  <si>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</si>
  <si>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</si>
  <si>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</si>
  <si>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</si>
  <si>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</si>
  <si>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</si>
  <si>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</si>
  <si>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</si>
  <si>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</si>
  <si>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</si>
  <si>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</si>
  <si>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</si>
  <si>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</si>
  <si>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</si>
  <si>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</si>
  <si>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</si>
  <si>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</si>
  <si>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</si>
  <si>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</si>
  <si>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</si>
  <si>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</si>
  <si>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</si>
  <si>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</si>
  <si>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</si>
  <si>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</si>
  <si>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</si>
  <si>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</si>
  <si>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</si>
  <si>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</si>
  <si>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</si>
  <si>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</si>
  <si>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</si>
  <si>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</si>
  <si>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</si>
  <si>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</si>
  <si>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</si>
  <si>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</si>
  <si>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</si>
  <si>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</si>
  <si>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</si>
  <si>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</si>
  <si>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</si>
  <si>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</si>
  <si>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</si>
  <si>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</si>
  <si>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</si>
  <si>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</si>
  <si>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</si>
  <si>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</si>
  <si>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</si>
  <si>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</si>
  <si>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</si>
  <si>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</si>
  <si>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</si>
  <si>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</si>
  <si>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</si>
  <si>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</si>
  <si>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</si>
  <si>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</si>
  <si>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</si>
  <si>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</si>
  <si>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</si>
  <si>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</si>
  <si>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</si>
  <si>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</si>
  <si>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</si>
  <si>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</si>
  <si>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</si>
  <si>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</si>
  <si>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</si>
  <si>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</si>
  <si>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</si>
  <si>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</si>
  <si>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</si>
  <si>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</si>
  <si>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</si>
  <si>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</si>
  <si>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</si>
  <si>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</si>
  <si>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</si>
  <si>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</si>
  <si>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</si>
  <si>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</si>
  <si>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</si>
  <si>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</si>
  <si>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</si>
  <si>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</si>
  <si>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</si>
  <si>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</si>
  <si>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</si>
  <si>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</si>
  <si>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</si>
  <si>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</si>
  <si>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</si>
  <si>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</si>
  <si>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</si>
  <si>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</si>
  <si>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</si>
  <si>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</si>
  <si>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</si>
  <si>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</si>
  <si>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</si>
  <si>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</si>
  <si>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</si>
  <si>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</si>
  <si>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</si>
  <si>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</si>
  <si>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</si>
  <si>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</si>
  <si>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</si>
  <si>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</si>
  <si>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</si>
  <si>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</si>
  <si>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</si>
  <si>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</si>
  <si>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</si>
  <si>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</si>
  <si>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</si>
  <si>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</si>
  <si>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</si>
  <si>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</si>
  <si>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</si>
  <si>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</si>
  <si>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</si>
  <si>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</si>
  <si>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</si>
  <si>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</si>
  <si>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</si>
  <si>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</si>
  <si>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</si>
  <si>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</si>
  <si>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</si>
  <si>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</si>
  <si>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</si>
  <si>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</si>
  <si>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</si>
  <si>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</si>
  <si>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</si>
  <si>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</si>
  <si>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</si>
  <si>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</si>
  <si>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</si>
  <si>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</si>
  <si>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</si>
  <si>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</si>
  <si>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</si>
  <si>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</si>
  <si>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</si>
  <si>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</si>
  <si>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</si>
  <si>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</si>
  <si>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</si>
  <si>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</si>
  <si>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</si>
  <si>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</si>
  <si>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</si>
  <si>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</si>
  <si>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</si>
  <si>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</si>
  <si>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</si>
  <si>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</si>
  <si>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</si>
  <si>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</si>
  <si>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</si>
  <si>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</si>
  <si>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</si>
  <si>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</si>
  <si>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</si>
  <si>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</si>
  <si>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</si>
  <si>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</si>
  <si>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</si>
  <si>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</si>
  <si>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</si>
  <si>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</si>
  <si>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</si>
  <si>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</si>
  <si>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</si>
  <si>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</si>
  <si>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</si>
  <si>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</si>
  <si>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</si>
  <si>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</si>
  <si>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</si>
  <si>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</si>
  <si>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</si>
  <si>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</si>
  <si>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</si>
  <si>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</si>
  <si>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</si>
  <si>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</si>
  <si>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</si>
  <si>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</si>
  <si>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</si>
  <si>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</si>
  <si>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</si>
  <si>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</si>
  <si>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</si>
  <si>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</si>
  <si>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</si>
  <si>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</si>
  <si>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</si>
  <si>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</si>
  <si>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</si>
  <si>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</si>
  <si>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</si>
  <si>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</si>
  <si>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</si>
  <si>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</si>
  <si>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</si>
  <si>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</si>
  <si>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</si>
  <si>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</si>
  <si>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</si>
  <si>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</si>
  <si>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</si>
  <si>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</si>
  <si>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</si>
  <si>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</si>
  <si>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</si>
  <si>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</si>
  <si>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</si>
  <si>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</si>
  <si>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</si>
  <si>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</si>
  <si>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</si>
  <si>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</si>
  <si>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</si>
  <si>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</si>
  <si>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</si>
  <si>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</si>
  <si>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</si>
  <si>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</si>
  <si>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</si>
  <si>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</si>
  <si>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</si>
  <si>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</si>
  <si>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</si>
  <si>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</si>
  <si>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</si>
  <si>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</si>
  <si>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</si>
  <si>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</si>
  <si>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</si>
  <si>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</si>
  <si>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</si>
  <si>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</si>
  <si>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</si>
  <si>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</si>
  <si>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</si>
  <si>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</si>
  <si>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</si>
  <si>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</si>
  <si>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</si>
  <si>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</si>
  <si>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</si>
  <si>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</si>
  <si>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</si>
  <si>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</si>
  <si>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</si>
  <si>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</si>
  <si>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</si>
  <si>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</si>
  <si>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</si>
  <si>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</si>
  <si>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</si>
  <si>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</si>
  <si>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</si>
  <si>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</si>
  <si>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</si>
  <si>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</si>
  <si>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</si>
  <si>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</si>
  <si>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</si>
  <si>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</si>
  <si>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</si>
  <si>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</si>
  <si>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</si>
  <si>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</si>
  <si>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</si>
  <si>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</si>
  <si>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</si>
  <si>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</si>
  <si>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</si>
  <si>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</si>
  <si>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</si>
  <si>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</si>
  <si>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</si>
  <si>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</si>
  <si>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</si>
  <si>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</si>
  <si>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</si>
  <si>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</si>
  <si>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</si>
  <si>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</si>
  <si>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</si>
  <si>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</si>
  <si>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</si>
  <si>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</si>
  <si>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</si>
  <si>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</si>
  <si>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</si>
  <si>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</si>
  <si>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</si>
  <si>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</si>
  <si>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</si>
  <si>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</si>
  <si>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</si>
  <si>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</si>
  <si>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</si>
  <si>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</si>
  <si>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</si>
  <si>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</si>
  <si>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</si>
  <si>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</si>
  <si>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</si>
  <si>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</si>
  <si>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</si>
  <si>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</si>
  <si>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</si>
  <si>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</si>
  <si>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</si>
  <si>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</si>
  <si>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</si>
  <si>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</si>
  <si>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</si>
  <si>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</si>
  <si>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</si>
  <si>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</si>
  <si>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</si>
  <si>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</si>
  <si>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</si>
  <si>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</si>
  <si>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</si>
  <si>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</si>
  <si>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</si>
  <si>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</si>
  <si>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</si>
  <si>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</si>
  <si>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</si>
  <si>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</si>
  <si>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</si>
  <si>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</si>
  <si>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</si>
  <si>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</si>
  <si>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</si>
  <si>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</si>
  <si>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</si>
  <si>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</si>
  <si>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</si>
  <si>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</si>
  <si>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</si>
  <si>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</si>
  <si>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</si>
  <si>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</si>
  <si>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</si>
  <si>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</si>
  <si>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</si>
  <si>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</si>
  <si>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</si>
  <si>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</si>
  <si>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</si>
  <si>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</si>
  <si>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</si>
  <si>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</si>
  <si>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</si>
  <si>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</si>
  <si>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</si>
  <si>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</si>
  <si>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</si>
  <si>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</si>
  <si>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</si>
  <si>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</si>
  <si>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</si>
  <si>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</si>
  <si>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</si>
  <si>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</si>
  <si>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</si>
  <si>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</si>
  <si>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</si>
  <si>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</si>
  <si>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</si>
  <si>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</si>
  <si>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</si>
  <si>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</si>
  <si>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</si>
  <si>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</si>
  <si>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</si>
  <si>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</si>
  <si>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</si>
  <si>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</si>
  <si>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</si>
  <si>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</si>
  <si>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</si>
  <si>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</si>
  <si>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</si>
  <si>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</si>
  <si>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</si>
  <si>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</si>
  <si>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</si>
  <si>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</si>
  <si>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</si>
  <si>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</si>
  <si>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</si>
  <si>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</si>
  <si>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</si>
  <si>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</si>
  <si>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</si>
  <si>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</si>
  <si>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</si>
  <si>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</si>
  <si>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</si>
  <si>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</si>
  <si>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</si>
  <si>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</si>
  <si>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</si>
  <si>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</si>
  <si>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</si>
  <si>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</si>
  <si>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</si>
  <si>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</si>
  <si>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</si>
  <si>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</si>
  <si>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</si>
  <si>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</si>
  <si>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</si>
  <si>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</si>
  <si>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</si>
  <si>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</si>
  <si>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</si>
  <si>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</si>
  <si>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</si>
  <si>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</si>
  <si>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</si>
  <si>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</si>
  <si>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</si>
  <si>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</si>
  <si>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</si>
  <si>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</si>
  <si>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</si>
  <si>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</si>
  <si>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</si>
  <si>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</si>
  <si>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</si>
  <si>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</si>
  <si>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</si>
  <si>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</si>
  <si>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</si>
  <si>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</si>
  <si>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</si>
  <si>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</si>
  <si>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</si>
  <si>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</si>
  <si>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</si>
  <si>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</si>
  <si>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</si>
  <si>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</si>
  <si>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</si>
  <si>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</si>
  <si>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</si>
  <si>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</si>
  <si>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</si>
  <si>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</si>
  <si>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</si>
  <si>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</si>
  <si>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</si>
  <si>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</si>
  <si>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</si>
  <si>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</si>
  <si>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</si>
  <si>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</si>
  <si>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</si>
  <si>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</si>
  <si>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</si>
  <si>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</si>
  <si>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</si>
  <si>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</si>
  <si>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</si>
  <si>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</si>
  <si>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</si>
  <si>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</si>
  <si>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</si>
  <si>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</si>
  <si>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</si>
  <si>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</si>
  <si>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</si>
  <si>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</si>
  <si>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</si>
  <si>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</si>
  <si>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</si>
  <si>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</si>
  <si>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</si>
  <si>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</si>
  <si>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</si>
  <si>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</si>
  <si>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</si>
  <si>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</si>
  <si>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</si>
  <si>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</si>
  <si>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</si>
  <si>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</si>
  <si>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</si>
  <si>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</si>
  <si>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</si>
  <si>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</si>
  <si>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</si>
  <si>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</si>
  <si>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</si>
  <si>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</si>
  <si>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</si>
  <si>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</si>
  <si>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</si>
  <si>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</si>
  <si>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</si>
  <si>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</si>
  <si>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</si>
  <si>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</si>
  <si>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</si>
  <si>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</si>
  <si>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</si>
  <si>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</si>
  <si>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</si>
  <si>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</si>
  <si>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</si>
  <si>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</si>
  <si>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</si>
  <si>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</si>
  <si>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</si>
  <si>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</si>
  <si>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</si>
  <si>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</si>
  <si>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</si>
  <si>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</si>
  <si>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</si>
  <si>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</si>
  <si>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</si>
  <si>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</si>
  <si>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</si>
  <si>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</si>
  <si>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</si>
  <si>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</si>
  <si>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</si>
  <si>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</si>
  <si>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</si>
  <si>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</si>
  <si>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</si>
  <si>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</si>
  <si>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</si>
  <si>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</si>
  <si>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</si>
  <si>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</si>
  <si>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</si>
  <si>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</si>
  <si>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</si>
  <si>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</si>
  <si>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</si>
  <si>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</si>
  <si>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</si>
  <si>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</si>
  <si>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</si>
  <si>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</si>
  <si>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</si>
  <si>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</si>
  <si>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</si>
  <si>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</si>
  <si>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</si>
  <si>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</si>
  <si>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</si>
  <si>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</si>
  <si>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</si>
  <si>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</si>
  <si>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</si>
  <si>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</si>
  <si>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</si>
  <si>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</si>
  <si>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</si>
  <si>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</si>
  <si>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</si>
  <si>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</si>
  <si>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</si>
  <si>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</si>
  <si>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</si>
  <si>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</si>
  <si>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</si>
  <si>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</si>
  <si>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</si>
  <si>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</si>
  <si>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</si>
  <si>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</si>
  <si>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</si>
  <si>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</si>
  <si>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</si>
  <si>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</si>
  <si>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</si>
  <si>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</si>
  <si>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</si>
  <si>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</si>
  <si>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</si>
  <si>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</si>
  <si>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</si>
  <si>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</si>
  <si>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</si>
  <si>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</si>
  <si>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</si>
  <si>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</si>
  <si>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</si>
  <si>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</si>
  <si>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</si>
  <si>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</si>
  <si>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</si>
  <si>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</si>
  <si>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</si>
  <si>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</si>
  <si>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</si>
  <si>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</si>
  <si>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</si>
  <si>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</si>
  <si>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</si>
  <si>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</si>
  <si>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</si>
  <si>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</si>
  <si>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</si>
  <si>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</si>
  <si>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</si>
  <si>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</si>
  <si>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</si>
  <si>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</si>
  <si>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</si>
  <si>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</si>
  <si>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</si>
  <si>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</si>
  <si>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</si>
  <si>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</si>
  <si>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</si>
  <si>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</si>
  <si>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</si>
  <si>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</si>
  <si>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</si>
  <si>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</si>
  <si>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</si>
  <si>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</si>
  <si>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</si>
  <si>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</si>
  <si>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</si>
  <si>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</si>
  <si>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</si>
  <si>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</si>
  <si>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</si>
  <si>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</si>
  <si>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</si>
  <si>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</si>
  <si>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</si>
  <si>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</si>
  <si>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</si>
  <si>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</si>
  <si>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</si>
  <si>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</si>
  <si>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</si>
  <si>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</si>
  <si>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</si>
  <si>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</si>
  <si>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</si>
  <si>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</si>
  <si>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</si>
  <si>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</si>
  <si>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</si>
  <si>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</si>
  <si>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</si>
  <si>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</si>
  <si>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</si>
  <si>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</si>
  <si>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</si>
  <si>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</si>
  <si>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</si>
  <si>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</si>
  <si>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</si>
  <si>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</si>
  <si>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</si>
  <si>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</si>
  <si>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</si>
  <si>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</si>
  <si>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</si>
  <si>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</si>
  <si>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</si>
  <si>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</si>
  <si>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</si>
  <si>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</si>
  <si>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</si>
  <si>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</si>
  <si>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</si>
  <si>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</si>
  <si>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</si>
  <si>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</si>
  <si>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</si>
  <si>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</si>
  <si>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</si>
  <si>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</si>
  <si>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</si>
  <si>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</si>
  <si>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</si>
  <si>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</si>
  <si>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</si>
  <si>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</si>
  <si>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</si>
  <si>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</si>
  <si>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</si>
  <si>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</si>
  <si>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</si>
  <si>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</si>
  <si>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</si>
  <si>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</si>
  <si>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</si>
  <si>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</si>
  <si>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</si>
  <si>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</si>
  <si>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</si>
  <si>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</si>
  <si>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</si>
  <si>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</si>
  <si>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</si>
  <si>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</si>
  <si>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</si>
  <si>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</si>
  <si>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</si>
  <si>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</si>
  <si>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</si>
  <si>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</si>
  <si>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</si>
  <si>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</si>
  <si>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</si>
  <si>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</si>
  <si>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</si>
  <si>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</si>
  <si>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</si>
  <si>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</si>
  <si>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</si>
  <si>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</si>
  <si>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</si>
  <si>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</si>
  <si>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</si>
  <si>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</si>
  <si>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</si>
  <si>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</si>
  <si>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</si>
  <si>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</si>
  <si>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</si>
  <si>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</si>
  <si>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</si>
  <si>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</si>
  <si>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</si>
  <si>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</si>
  <si>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</si>
  <si>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</si>
  <si>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</si>
  <si>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</si>
  <si>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</si>
  <si>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</si>
  <si>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</si>
  <si>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</si>
  <si>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</si>
  <si>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</si>
  <si>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</si>
  <si>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</si>
  <si>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</si>
  <si>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</si>
  <si>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</si>
  <si>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</si>
  <si>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</si>
  <si>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</si>
  <si>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</si>
  <si>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</si>
  <si>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</si>
  <si>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</si>
  <si>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</si>
  <si>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</si>
  <si>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</si>
  <si>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</si>
  <si>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</si>
  <si>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</si>
  <si>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</si>
  <si>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</si>
  <si>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</si>
  <si>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</si>
  <si>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</si>
  <si>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</si>
  <si>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</si>
  <si>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</si>
  <si>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</si>
  <si>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</si>
  <si>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</si>
  <si>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</si>
  <si>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</si>
  <si>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</si>
  <si>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</si>
  <si>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</si>
  <si>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</si>
  <si>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</si>
  <si>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</si>
  <si>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</si>
  <si>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</si>
  <si>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</si>
  <si>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</si>
  <si>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</si>
  <si>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</si>
  <si>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</si>
  <si>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</si>
  <si>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</si>
  <si>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</si>
  <si>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</si>
  <si>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</si>
  <si>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</si>
  <si>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</si>
  <si>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</si>
  <si>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</si>
  <si>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</si>
  <si>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</si>
  <si>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</si>
  <si>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</si>
  <si>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</si>
  <si>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</si>
  <si>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</si>
  <si>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</si>
  <si>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</si>
  <si>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</si>
  <si>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</si>
  <si>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</si>
  <si>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</si>
  <si>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</si>
  <si>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</si>
  <si>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</si>
  <si>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</si>
  <si>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</si>
  <si>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</si>
  <si>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</si>
  <si>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</si>
  <si>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</si>
  <si>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</si>
  <si>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</si>
  <si>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</si>
  <si>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</si>
  <si>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</si>
  <si>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</si>
  <si>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</si>
  <si>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</si>
  <si>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</si>
  <si>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</si>
  <si>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</si>
  <si>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</si>
  <si>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</si>
  <si>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</si>
  <si>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</si>
  <si>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</si>
  <si>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</si>
  <si>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</si>
  <si>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</si>
  <si>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</si>
  <si>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</si>
  <si>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</si>
  <si>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</si>
  <si>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</si>
  <si>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</si>
  <si>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</si>
  <si>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</si>
  <si>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</si>
  <si>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</si>
  <si>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</si>
  <si>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</si>
  <si>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</si>
  <si>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</si>
  <si>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</si>
  <si>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</si>
  <si>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</si>
  <si>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</si>
  <si>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</si>
  <si>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</si>
  <si>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</si>
  <si>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</si>
  <si>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</si>
  <si>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</si>
  <si>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</si>
  <si>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</si>
  <si>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</si>
  <si>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</si>
  <si>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</si>
  <si>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</si>
  <si>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</si>
  <si>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</si>
  <si>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</si>
  <si>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</si>
  <si>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</si>
  <si>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</si>
  <si>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</si>
  <si>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</si>
  <si>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</si>
  <si>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</si>
  <si>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</si>
  <si>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</si>
  <si>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</si>
  <si>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</si>
  <si>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</si>
  <si>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</si>
  <si>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</si>
  <si>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</si>
  <si>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</si>
  <si>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</si>
  <si>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</si>
  <si>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</si>
  <si>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</si>
  <si>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</si>
  <si>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</si>
  <si>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</si>
  <si>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</si>
  <si>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</si>
  <si>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</si>
  <si>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</si>
  <si>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</si>
  <si>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</si>
  <si>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</si>
  <si>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</si>
  <si>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</si>
  <si>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</si>
  <si>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</si>
  <si>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</si>
  <si>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</si>
  <si>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</si>
  <si>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</si>
  <si>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</si>
  <si>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</si>
  <si>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</si>
  <si>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</si>
  <si>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</si>
  <si>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</si>
  <si>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</si>
  <si>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</si>
  <si>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</si>
  <si>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</si>
  <si>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</si>
  <si>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</si>
  <si>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</si>
  <si>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</si>
  <si>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</si>
  <si>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</si>
  <si>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</si>
  <si>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</si>
  <si>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</si>
  <si>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</si>
  <si>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</si>
  <si>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</si>
  <si>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</si>
  <si>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</si>
  <si>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</si>
  <si>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</si>
  <si>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</si>
  <si>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</si>
  <si>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</si>
  <si>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</si>
  <si>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</si>
  <si>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</si>
  <si>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</si>
  <si>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</si>
  <si>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</si>
  <si>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</si>
  <si>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</si>
  <si>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</si>
  <si>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</si>
  <si>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</si>
  <si>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</si>
  <si>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</si>
  <si>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</si>
  <si>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</si>
  <si>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</si>
  <si>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</si>
  <si>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</si>
  <si>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</si>
  <si>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</si>
  <si>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</si>
  <si>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</si>
  <si>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</si>
  <si>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</si>
  <si>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</si>
  <si>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</si>
  <si>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</si>
  <si>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</si>
  <si>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</si>
  <si>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</si>
  <si>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</si>
  <si>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</si>
  <si>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</si>
  <si>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</si>
  <si>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</si>
  <si>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</si>
  <si>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</si>
  <si>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</si>
  <si>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</si>
  <si>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</si>
  <si>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</si>
  <si>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</si>
  <si>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</si>
  <si>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</si>
  <si>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</si>
  <si>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</si>
  <si>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</si>
  <si>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</si>
  <si>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</si>
  <si>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</si>
  <si>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</si>
  <si>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</si>
  <si>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</si>
  <si>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</si>
  <si>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</si>
  <si>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</si>
  <si>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</si>
  <si>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</si>
  <si>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</si>
  <si>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</si>
  <si>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</si>
  <si>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</si>
  <si>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</si>
  <si>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</si>
  <si>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</si>
  <si>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</si>
  <si>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</si>
  <si>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</si>
  <si>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</si>
  <si>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</si>
  <si>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</si>
  <si>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</si>
  <si>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</si>
  <si>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</si>
  <si>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</si>
  <si>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</si>
  <si>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</si>
  <si>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</si>
  <si>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</si>
  <si>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</si>
  <si>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</si>
  <si>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</si>
  <si>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</si>
  <si>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</si>
  <si>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</si>
  <si>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</si>
  <si>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</si>
  <si>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</si>
  <si>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</si>
  <si>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</si>
  <si>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</si>
  <si>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</si>
  <si>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</si>
  <si>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</si>
  <si>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</si>
  <si>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</si>
  <si>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</si>
  <si>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</si>
  <si>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</si>
  <si>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</si>
  <si>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</si>
  <si>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</si>
  <si>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</si>
  <si>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</si>
  <si>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</si>
  <si>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</si>
  <si>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</si>
  <si>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</si>
  <si>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</si>
  <si>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</si>
  <si>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</si>
  <si>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</si>
  <si>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</si>
  <si>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</si>
  <si>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</si>
  <si>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</si>
  <si>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</si>
  <si>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</si>
  <si>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</si>
  <si>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</si>
  <si>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</si>
  <si>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</si>
  <si>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</si>
  <si>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</si>
  <si>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</si>
  <si>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</si>
  <si>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</si>
  <si>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</si>
  <si>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</si>
  <si>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</si>
  <si>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</si>
  <si>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</si>
  <si>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</si>
  <si>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</si>
  <si>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</si>
  <si>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</si>
  <si>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</si>
  <si>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</si>
  <si>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</si>
  <si>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</si>
  <si>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</si>
  <si>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</si>
  <si>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</si>
  <si>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</si>
  <si>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</si>
  <si>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</si>
  <si>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</si>
  <si>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</si>
  <si>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</si>
  <si>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</si>
  <si>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</si>
  <si>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</si>
  <si>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</si>
  <si>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</si>
  <si>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</si>
  <si>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</si>
  <si>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</si>
  <si>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</si>
  <si>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</si>
  <si>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</si>
  <si>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</si>
  <si>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</si>
  <si>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</si>
  <si>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</si>
  <si>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</si>
  <si>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</si>
  <si>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</si>
  <si>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</si>
  <si>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</si>
  <si>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</si>
  <si>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</si>
  <si>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</si>
  <si>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</si>
  <si>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</si>
  <si>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</si>
  <si>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</si>
  <si>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</si>
  <si>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</si>
  <si>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</si>
  <si>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</si>
  <si>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</si>
  <si>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</si>
  <si>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</si>
  <si>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</si>
  <si>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</si>
  <si>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</si>
  <si>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</si>
  <si>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</si>
  <si>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</si>
  <si>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</si>
  <si>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</si>
  <si>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</si>
  <si>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</si>
  <si>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</si>
  <si>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</si>
  <si>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</si>
  <si>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</si>
  <si>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</si>
  <si>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</si>
  <si>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</si>
  <si>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</si>
  <si>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</si>
  <si>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</si>
  <si>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</si>
  <si>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</si>
  <si>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</si>
  <si>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</si>
  <si>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</si>
  <si>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</si>
  <si>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</si>
  <si>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</si>
  <si>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</si>
  <si>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</si>
  <si>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</si>
  <si>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</si>
  <si>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</si>
  <si>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</si>
  <si>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</si>
  <si>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</si>
  <si>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</si>
  <si>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</si>
  <si>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</si>
  <si>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</si>
  <si>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</si>
  <si>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</si>
  <si>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</si>
  <si>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</si>
  <si>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</si>
  <si>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</si>
  <si>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</si>
  <si>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</si>
  <si>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</si>
  <si>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</si>
  <si>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</si>
  <si>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</si>
  <si>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</si>
  <si>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</si>
  <si>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</si>
  <si>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</si>
  <si>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</si>
  <si>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</si>
  <si>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</si>
  <si>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</si>
  <si>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</si>
  <si>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</si>
  <si>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</si>
  <si>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</si>
  <si>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</si>
  <si>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</si>
  <si>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</si>
  <si>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</si>
  <si>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</si>
  <si>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</si>
  <si>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</si>
  <si>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</si>
  <si>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</si>
  <si>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</si>
  <si>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</si>
  <si>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</si>
  <si>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</si>
  <si>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</si>
  <si>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</si>
  <si>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</si>
  <si>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</si>
  <si>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</si>
  <si>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</si>
  <si>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</si>
  <si>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</si>
  <si>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</si>
  <si>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</si>
  <si>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</si>
  <si>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</si>
  <si>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</si>
  <si>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</si>
  <si>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</si>
  <si>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</si>
  <si>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</si>
  <si>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</si>
  <si>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</si>
  <si>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</si>
  <si>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</si>
  <si>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</si>
  <si>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</si>
  <si>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</si>
  <si>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</si>
  <si>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</si>
  <si>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</si>
  <si>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</si>
  <si>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</si>
  <si>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</si>
  <si>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</si>
  <si>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</si>
  <si>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</si>
  <si>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</si>
  <si>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</si>
  <si>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</si>
  <si>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</si>
  <si>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</si>
  <si>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</si>
  <si>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</si>
  <si>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</si>
  <si>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</si>
  <si>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</si>
  <si>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</si>
  <si>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</si>
  <si>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</si>
  <si>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</si>
  <si>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</si>
  <si>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</si>
  <si>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</si>
  <si>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</si>
  <si>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</si>
  <si>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</si>
  <si>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</si>
  <si>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</si>
  <si>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</si>
  <si>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</si>
  <si>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</si>
  <si>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</si>
  <si>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</si>
  <si>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</si>
  <si>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</si>
  <si>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</si>
  <si>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</si>
  <si>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</si>
  <si>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</si>
  <si>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</si>
  <si>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</si>
  <si>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</si>
  <si>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</si>
  <si>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</si>
  <si>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</si>
  <si>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</si>
  <si>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</si>
  <si>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</si>
  <si>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</si>
  <si>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</si>
  <si>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</si>
  <si>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</si>
  <si>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</si>
  <si>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</si>
  <si>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</si>
  <si>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</si>
  <si>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</si>
  <si>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</si>
  <si>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</si>
  <si>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</si>
  <si>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</si>
  <si>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</si>
  <si>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</si>
  <si>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</si>
  <si>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</si>
  <si>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</si>
  <si>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</si>
  <si>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</si>
  <si>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</si>
  <si>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</si>
  <si>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</si>
  <si>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</si>
  <si>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</si>
  <si>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</si>
  <si>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</si>
  <si>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</si>
  <si>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</si>
  <si>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</si>
  <si>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</si>
  <si>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</si>
  <si>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</si>
  <si>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</si>
  <si>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</si>
  <si>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</si>
  <si>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</si>
  <si>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</si>
  <si>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</si>
  <si>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</si>
  <si>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</si>
  <si>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</si>
  <si>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</si>
  <si>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</si>
  <si>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</si>
  <si>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</si>
  <si>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</si>
  <si>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</si>
  <si>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</si>
  <si>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</si>
  <si>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</si>
  <si>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</si>
  <si>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</si>
  <si>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</si>
  <si>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</si>
  <si>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</si>
  <si>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</si>
  <si>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</si>
  <si>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</si>
  <si>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</si>
  <si>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</si>
  <si>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</si>
  <si>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</si>
  <si>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</si>
  <si>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</si>
  <si>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</si>
  <si>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</si>
  <si>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</si>
  <si>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</si>
  <si>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</si>
  <si>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</si>
  <si>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</si>
  <si>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</si>
  <si>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</si>
  <si>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</si>
  <si>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</si>
  <si>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</si>
  <si>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</si>
  <si>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</si>
  <si>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</si>
  <si>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</si>
  <si>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</si>
  <si>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</si>
  <si>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</si>
  <si>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</si>
  <si>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</si>
  <si>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</si>
  <si>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</si>
  <si>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</si>
  <si>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</si>
  <si>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</si>
  <si>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</si>
  <si>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</si>
  <si>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</si>
  <si>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</si>
  <si>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</si>
  <si>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</si>
  <si>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</si>
  <si>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</si>
  <si>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</si>
  <si>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</si>
  <si>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</si>
  <si>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</si>
  <si>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</si>
  <si>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</si>
  <si>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</si>
  <si>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</si>
  <si>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</si>
  <si>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</si>
  <si>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</si>
  <si>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</si>
  <si>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</si>
  <si>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</si>
  <si>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</si>
  <si>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</si>
  <si>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</si>
  <si>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</si>
  <si>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</si>
  <si>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</si>
  <si>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</si>
  <si>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</si>
  <si>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</si>
  <si>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</si>
  <si>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</si>
  <si>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</si>
  <si>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</si>
  <si>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</si>
  <si>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</si>
  <si>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</si>
  <si>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</si>
  <si>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</si>
  <si>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</si>
  <si>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</si>
  <si>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</si>
  <si>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</si>
  <si>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</si>
  <si>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</si>
  <si>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</si>
  <si>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</si>
  <si>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</si>
  <si>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</si>
  <si>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</si>
  <si>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</si>
  <si>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</si>
  <si>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</si>
  <si>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</si>
  <si>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</si>
  <si>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</si>
  <si>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</si>
  <si>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</si>
  <si>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</si>
  <si>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</si>
  <si>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</si>
  <si>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</si>
  <si>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</si>
  <si>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</si>
  <si>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</si>
  <si>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</si>
  <si>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</si>
  <si>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</si>
  <si>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</si>
  <si>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</si>
  <si>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</si>
  <si>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</si>
  <si>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</si>
  <si>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</si>
  <si>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</si>
  <si>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</si>
  <si>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</si>
  <si>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</si>
  <si>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</si>
  <si>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</si>
  <si>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</si>
  <si>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</si>
  <si>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</si>
  <si>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</si>
  <si>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</si>
  <si>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</si>
  <si>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</si>
  <si>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</si>
  <si>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</si>
  <si>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</si>
  <si>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</si>
  <si>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</si>
  <si>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</si>
  <si>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</si>
  <si>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</si>
  <si>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</si>
  <si>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</si>
  <si>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</si>
  <si>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</si>
  <si>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</si>
  <si>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</si>
  <si>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</si>
  <si>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</si>
  <si>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</si>
  <si>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</si>
  <si>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</si>
  <si>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</si>
  <si>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</si>
  <si>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</si>
  <si>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</si>
  <si>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</si>
  <si>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</si>
  <si>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</si>
  <si>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</si>
  <si>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</si>
  <si>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</si>
  <si>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</si>
  <si>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</si>
  <si>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</si>
  <si>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</si>
  <si>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</si>
  <si>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</si>
  <si>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</si>
  <si>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</si>
  <si>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</si>
  <si>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</si>
  <si>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</si>
  <si>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</si>
  <si>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</si>
  <si>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</si>
  <si>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</si>
  <si>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</si>
  <si>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</si>
  <si>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</si>
  <si>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</si>
  <si>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</si>
  <si>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</si>
  <si>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</si>
  <si>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</si>
  <si>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</si>
  <si>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</si>
  <si>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</si>
  <si>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</si>
  <si>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</si>
  <si>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</si>
  <si>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</si>
  <si>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</si>
  <si>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</si>
  <si>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</si>
  <si>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</si>
  <si>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</si>
  <si>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</si>
  <si>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</si>
  <si>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</si>
  <si>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</si>
  <si>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</si>
  <si>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</si>
  <si>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</si>
  <si>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</si>
  <si>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</si>
  <si>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</si>
  <si>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</si>
  <si>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</si>
  <si>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</si>
  <si>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</si>
  <si>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</si>
  <si>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</si>
  <si>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</si>
  <si>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</si>
  <si>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</si>
  <si>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</si>
  <si>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</si>
  <si>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</si>
  <si>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</si>
  <si>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</si>
  <si>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</si>
  <si>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</si>
  <si>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</si>
  <si>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</si>
  <si>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</si>
  <si>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</si>
  <si>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</si>
  <si>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</si>
  <si>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</si>
  <si>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</si>
  <si>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</si>
  <si>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</si>
  <si>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</si>
  <si>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</si>
  <si>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</si>
  <si>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</si>
  <si>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</si>
  <si>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</si>
  <si>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</si>
  <si>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</si>
  <si>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</si>
  <si>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</si>
  <si>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</si>
  <si>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</si>
  <si>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</si>
  <si>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</si>
  <si>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</si>
  <si>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</si>
  <si>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</si>
  <si>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</si>
  <si>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</si>
  <si>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</si>
  <si>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</si>
  <si>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</si>
  <si>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</si>
  <si>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</si>
  <si>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</si>
  <si>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</si>
  <si>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</si>
  <si>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</si>
  <si>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</si>
  <si>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</si>
  <si>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</si>
  <si>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</si>
  <si>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</si>
  <si>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</si>
  <si>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</si>
  <si>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</si>
  <si>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</si>
  <si>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</si>
  <si>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</si>
  <si>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</si>
  <si>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</si>
  <si>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</si>
  <si>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</si>
  <si>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</si>
  <si>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</si>
  <si>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</si>
  <si>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</si>
  <si>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</si>
  <si>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</si>
  <si>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</si>
  <si>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</si>
  <si>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</si>
  <si>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</si>
  <si>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</si>
  <si>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</si>
  <si>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</si>
  <si>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</si>
  <si>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</si>
  <si>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</si>
  <si>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</si>
  <si>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</si>
  <si>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</si>
  <si>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</si>
  <si>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</si>
  <si>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</si>
  <si>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</si>
  <si>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</si>
  <si>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</si>
  <si>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</si>
  <si>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</si>
  <si>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</si>
  <si>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</si>
  <si>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</si>
  <si>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</si>
  <si>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</si>
  <si>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</si>
  <si>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</si>
  <si>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</si>
  <si>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</si>
  <si>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</si>
  <si>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</si>
  <si>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</si>
  <si>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</si>
  <si>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</si>
  <si>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</si>
  <si>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</si>
  <si>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</si>
  <si>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</si>
  <si>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</si>
  <si>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</si>
  <si>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</si>
  <si>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</si>
  <si>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</si>
  <si>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</si>
  <si>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</si>
  <si>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</si>
  <si>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</si>
  <si>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</si>
  <si>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</si>
  <si>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</si>
  <si>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</si>
  <si>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</si>
  <si>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</si>
  <si>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</si>
  <si>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</si>
  <si>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</si>
  <si>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</si>
  <si>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</si>
  <si>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</si>
  <si>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</si>
  <si>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</si>
  <si>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</si>
  <si>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</si>
  <si>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</si>
  <si>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</si>
  <si>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</si>
  <si>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</si>
  <si>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</si>
  <si>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</si>
  <si>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</si>
  <si>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</si>
  <si>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</si>
  <si>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</si>
  <si>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</si>
  <si>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</si>
  <si>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</si>
  <si>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</si>
  <si>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</si>
  <si>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</si>
  <si>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</si>
  <si>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</si>
  <si>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</si>
  <si>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</si>
  <si>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</si>
  <si>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</si>
  <si>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</si>
  <si>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</si>
  <si>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</si>
  <si>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</si>
  <si>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</si>
  <si>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</si>
  <si>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</si>
  <si>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</si>
  <si>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</si>
  <si>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</si>
  <si>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</si>
  <si>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</si>
  <si>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</si>
  <si>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</si>
  <si>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</si>
  <si>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</si>
  <si>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</si>
  <si>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</si>
  <si>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</si>
  <si>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</si>
  <si>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</si>
  <si>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</si>
  <si>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</si>
  <si>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</si>
  <si>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</si>
  <si>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</si>
  <si>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</si>
  <si>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</si>
  <si>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</si>
  <si>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</si>
  <si>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</si>
  <si>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</si>
  <si>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</si>
  <si>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</si>
  <si>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</si>
  <si>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</si>
  <si>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</si>
  <si>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</si>
  <si>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</si>
  <si>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</si>
  <si>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</si>
  <si>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</si>
  <si>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</si>
  <si>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</si>
  <si>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</si>
  <si>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</si>
  <si>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</si>
  <si>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</si>
  <si>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</si>
  <si>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</si>
  <si>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</si>
  <si>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</si>
  <si>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</si>
  <si>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</si>
  <si>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</si>
  <si>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</si>
  <si>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</si>
  <si>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</si>
  <si>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</si>
  <si>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</si>
  <si>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</si>
  <si>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</si>
  <si>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</si>
  <si>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</si>
  <si>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</si>
  <si>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</si>
  <si>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</si>
  <si>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</si>
  <si>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</si>
  <si>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</si>
  <si>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</si>
  <si>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</si>
  <si>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</si>
  <si>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</si>
  <si>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</si>
  <si>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</si>
  <si>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</si>
  <si>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</si>
  <si>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</si>
  <si>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</si>
  <si>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</si>
  <si>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</si>
  <si>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</si>
  <si>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</si>
  <si>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</si>
  <si>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</si>
  <si>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</si>
  <si>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</si>
  <si>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</si>
  <si>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</si>
  <si>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</si>
  <si>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</si>
  <si>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</si>
  <si>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</si>
  <si>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</si>
  <si>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</si>
  <si>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</si>
  <si>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</si>
  <si>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</si>
  <si>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</si>
  <si>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</si>
  <si>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</si>
  <si>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</si>
  <si>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</si>
  <si>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</si>
  <si>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</si>
  <si>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</si>
  <si>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</si>
  <si>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</si>
  <si>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</si>
  <si>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</si>
  <si>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</si>
  <si>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</si>
  <si>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</si>
  <si>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</si>
  <si>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</si>
  <si>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</si>
  <si>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</si>
  <si>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</si>
  <si>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</si>
  <si>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</si>
  <si>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</si>
  <si>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</si>
  <si>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</si>
  <si>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</si>
  <si>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</si>
  <si>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</si>
  <si>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</si>
  <si>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</si>
  <si>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</si>
  <si>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</si>
  <si>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</si>
  <si>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</si>
  <si>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</si>
  <si>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</si>
  <si>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</si>
  <si>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</si>
  <si>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</si>
  <si>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</si>
  <si>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</si>
  <si>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</si>
  <si>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</si>
  <si>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</si>
  <si>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</si>
  <si>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</si>
  <si>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</si>
  <si>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</si>
  <si>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</si>
  <si>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</si>
  <si>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</si>
  <si>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</si>
  <si>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</si>
  <si>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</si>
  <si>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</si>
  <si>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</si>
  <si>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</si>
  <si>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</si>
  <si>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</si>
  <si>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</si>
  <si>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</si>
  <si>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</si>
  <si>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</si>
  <si>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</si>
  <si>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</si>
  <si>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</si>
  <si>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</si>
  <si>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</si>
  <si>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</si>
  <si>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</si>
  <si>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</si>
  <si>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</si>
  <si>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</si>
  <si>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</si>
  <si>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</si>
  <si>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</si>
  <si>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</si>
  <si>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</si>
  <si>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</si>
  <si>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</si>
  <si>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</si>
  <si>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</si>
  <si>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</si>
  <si>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</si>
  <si>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</si>
  <si>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</si>
  <si>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</si>
  <si>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</si>
  <si>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</si>
  <si>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</si>
  <si>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</si>
  <si>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</si>
  <si>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</si>
  <si>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</si>
  <si>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</si>
  <si>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</si>
  <si>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</si>
  <si>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</si>
  <si>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</si>
  <si>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</si>
  <si>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</si>
  <si>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</si>
  <si>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</si>
  <si>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</si>
  <si>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</si>
  <si>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</si>
  <si>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</si>
  <si>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</si>
  <si>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</si>
  <si>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</si>
  <si>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</si>
  <si>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</si>
  <si>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</si>
  <si>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</si>
  <si>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</si>
  <si>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</si>
  <si>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</si>
  <si>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</si>
  <si>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</si>
  <si>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</si>
  <si>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</si>
  <si>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</si>
  <si>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</si>
  <si>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</si>
  <si>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</si>
  <si>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</si>
  <si>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</si>
  <si>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</si>
  <si>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</si>
  <si>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</si>
  <si>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</si>
  <si>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</si>
  <si>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</si>
  <si>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</si>
  <si>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</si>
  <si>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</si>
  <si>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</si>
  <si>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</si>
  <si>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</si>
  <si>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</si>
  <si>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</si>
  <si>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</si>
  <si>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</si>
  <si>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</si>
  <si>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</si>
  <si>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</si>
  <si>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</si>
  <si>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</si>
  <si>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</si>
  <si>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</si>
  <si>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</si>
  <si>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</si>
  <si>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</si>
  <si>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</si>
  <si>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</si>
  <si>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</si>
  <si>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</si>
  <si>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</si>
  <si>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</si>
  <si>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</si>
  <si>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</si>
  <si>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</si>
  <si>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</si>
  <si>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</si>
  <si>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</si>
  <si>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</si>
  <si>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</si>
  <si>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</si>
  <si>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</si>
  <si>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</si>
  <si>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</si>
  <si>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</si>
  <si>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</si>
  <si>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</si>
  <si>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</si>
  <si>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</si>
  <si>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</si>
  <si>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</si>
  <si>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</si>
  <si>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</si>
  <si>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</si>
  <si>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</si>
  <si>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</si>
  <si>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</si>
  <si>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</si>
  <si>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</si>
  <si>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</si>
  <si>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</si>
  <si>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</si>
  <si>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</si>
  <si>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</si>
  <si>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</si>
  <si>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</si>
  <si>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</si>
  <si>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</si>
  <si>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</si>
  <si>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</si>
  <si>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</si>
  <si>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</si>
  <si>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</si>
  <si>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</si>
  <si>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</si>
  <si>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</si>
  <si>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</si>
  <si>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</si>
  <si>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</si>
  <si>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</si>
  <si>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</si>
  <si>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</si>
  <si>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</si>
  <si>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</si>
  <si>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</si>
  <si>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</si>
  <si>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</si>
  <si>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</si>
  <si>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</si>
  <si>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</si>
  <si>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</si>
  <si>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</si>
  <si>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</si>
  <si>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</si>
  <si>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</si>
  <si>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</si>
  <si>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</si>
  <si>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</si>
  <si>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</si>
  <si>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</si>
  <si>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</si>
  <si>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</si>
  <si>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</si>
  <si>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</si>
  <si>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</si>
  <si>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</si>
  <si>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</si>
  <si>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</si>
  <si>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</si>
  <si>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</si>
  <si>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</si>
  <si>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</si>
  <si>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</si>
  <si>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</si>
  <si>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</si>
  <si>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</si>
  <si>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</si>
  <si>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</si>
  <si>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</si>
  <si>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</si>
  <si>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</si>
  <si>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</si>
  <si>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</si>
  <si>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</si>
  <si>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</si>
  <si>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</si>
  <si>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</si>
  <si>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</si>
  <si>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</si>
  <si>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</si>
  <si>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</si>
  <si>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</si>
  <si>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</si>
  <si>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</si>
  <si>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</si>
  <si>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</si>
  <si>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</si>
  <si>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</si>
  <si>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</si>
  <si>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</si>
  <si>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</si>
  <si>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</si>
  <si>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</si>
  <si>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</si>
  <si>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</si>
  <si>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</si>
  <si>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</si>
  <si>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</si>
  <si>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</si>
  <si>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</si>
  <si>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</si>
  <si>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</si>
  <si>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</si>
  <si>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</si>
  <si>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</si>
  <si>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</si>
  <si>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</si>
  <si>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</si>
  <si>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</si>
  <si>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</si>
  <si>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</si>
  <si>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</si>
  <si>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</si>
  <si>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</si>
  <si>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</si>
  <si>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</si>
  <si>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</si>
  <si>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</si>
  <si>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</si>
  <si>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</si>
  <si>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</si>
  <si>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</si>
  <si>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</si>
  <si>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</si>
  <si>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</si>
  <si>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</si>
  <si>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</si>
  <si>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</si>
  <si>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</si>
  <si>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</si>
  <si>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</si>
  <si>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</si>
  <si>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</si>
  <si>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</si>
  <si>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</si>
  <si>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</si>
  <si>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</si>
  <si>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</si>
  <si>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</si>
  <si>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</si>
  <si>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</si>
  <si>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</si>
  <si>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</si>
  <si>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</si>
  <si>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</si>
  <si>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</si>
  <si>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</si>
  <si>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</si>
  <si>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</si>
  <si>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</si>
  <si>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</si>
  <si>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</si>
  <si>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</si>
  <si>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</si>
  <si>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</si>
  <si>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</si>
  <si>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</si>
  <si>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</si>
  <si>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</si>
  <si>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</si>
  <si>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</si>
  <si>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</si>
  <si>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</si>
  <si>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</si>
  <si>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</si>
  <si>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</si>
  <si>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</si>
  <si>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</si>
  <si>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</si>
  <si>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</si>
  <si>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</si>
  <si>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</si>
  <si>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</si>
  <si>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</si>
  <si>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</si>
  <si>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</si>
  <si>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</si>
  <si>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</si>
  <si>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</si>
  <si>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</si>
  <si>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</si>
  <si>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</si>
  <si>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</si>
  <si>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</si>
  <si>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</si>
  <si>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</si>
  <si>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</si>
  <si>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</si>
  <si>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</si>
  <si>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</si>
  <si>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</si>
  <si>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</si>
  <si>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</si>
  <si>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</si>
  <si>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</si>
  <si>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</si>
  <si>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</si>
  <si>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</si>
  <si>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</si>
  <si>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</si>
  <si>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</si>
  <si>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</si>
  <si>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</si>
  <si>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</si>
  <si>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</si>
  <si>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</si>
  <si>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</si>
  <si>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</si>
  <si>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</si>
  <si>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</si>
  <si>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</si>
  <si>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</si>
  <si>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</si>
  <si>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</si>
  <si>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</si>
  <si>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</si>
  <si>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</si>
  <si>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</si>
  <si>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</si>
  <si>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</si>
  <si>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</si>
  <si>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</si>
  <si>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</si>
  <si>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</si>
  <si>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</si>
  <si>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</si>
  <si>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</si>
  <si>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</si>
  <si>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</si>
  <si>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</si>
  <si>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</si>
  <si>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</si>
  <si>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</si>
  <si>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</si>
  <si>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</si>
  <si>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</si>
  <si>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</si>
  <si>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</si>
  <si>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</si>
  <si>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</si>
  <si>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</si>
  <si>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</si>
  <si>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</si>
  <si>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</si>
  <si>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</si>
  <si>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</si>
  <si>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</si>
  <si>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</si>
  <si>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</si>
  <si>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</si>
  <si>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</si>
  <si>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</si>
  <si>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</si>
  <si>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</si>
  <si>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</si>
  <si>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</si>
  <si>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</si>
  <si>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</si>
  <si>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</si>
  <si>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</si>
  <si>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</si>
  <si>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</si>
  <si>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</si>
  <si>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</si>
  <si>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</si>
  <si>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</si>
  <si>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</si>
  <si>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</si>
  <si>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</si>
  <si>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</si>
  <si>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</si>
  <si>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</si>
  <si>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</si>
  <si>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</si>
  <si>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</si>
  <si>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</si>
  <si>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</si>
  <si>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</si>
  <si>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</si>
  <si>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</si>
  <si>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</si>
  <si>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</si>
  <si>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</si>
  <si>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</si>
  <si>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</si>
  <si>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</si>
  <si>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</si>
  <si>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</si>
  <si>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</si>
  <si>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</si>
  <si>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</si>
  <si>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</si>
  <si>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</si>
  <si>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</si>
  <si>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</si>
  <si>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</si>
  <si>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</si>
  <si>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</si>
  <si>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</si>
  <si>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</si>
  <si>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</si>
  <si>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</si>
  <si>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</si>
  <si>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</si>
  <si>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</si>
  <si>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</si>
  <si>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</si>
  <si>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</si>
  <si>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</si>
  <si>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</si>
  <si>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</si>
  <si>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</si>
  <si>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</si>
  <si>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</si>
  <si>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</si>
  <si>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</si>
  <si>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</si>
  <si>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</si>
  <si>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</si>
  <si>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</si>
  <si>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</si>
  <si>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</si>
  <si>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</si>
  <si>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</si>
  <si>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</si>
  <si>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</si>
  <si>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</si>
  <si>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</si>
  <si>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</si>
  <si>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</si>
  <si>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</si>
  <si>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</si>
  <si>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</si>
  <si>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</si>
  <si>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</si>
  <si>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</si>
  <si>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</si>
  <si>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</si>
  <si>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</si>
  <si>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</si>
  <si>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</si>
  <si>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</si>
  <si>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</si>
  <si>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</si>
  <si>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</si>
  <si>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</si>
  <si>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</si>
  <si>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</si>
  <si>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</si>
  <si>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</si>
  <si>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</si>
  <si>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</si>
  <si>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</si>
  <si>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</si>
  <si>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</si>
  <si>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</si>
  <si>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</si>
  <si>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</si>
  <si>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</si>
  <si>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</si>
  <si>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</si>
  <si>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</si>
  <si>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</si>
  <si>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</si>
  <si>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</si>
  <si>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</si>
  <si>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</si>
  <si>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</si>
  <si>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</si>
  <si>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</si>
  <si>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</si>
  <si>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</si>
  <si>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</si>
  <si>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</si>
  <si>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</si>
  <si>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</si>
  <si>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</si>
  <si>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</si>
  <si>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</si>
  <si>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</si>
  <si>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</si>
  <si>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</si>
  <si>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</si>
  <si>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</si>
  <si>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</si>
  <si>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</si>
  <si>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</si>
  <si>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</si>
  <si>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</si>
  <si>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</si>
  <si>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</si>
  <si>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</si>
  <si>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</si>
  <si>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</si>
  <si>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</si>
  <si>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</si>
  <si>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</si>
  <si>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</si>
  <si>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</si>
  <si>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</si>
  <si>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</si>
  <si>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</si>
  <si>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</si>
  <si>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</si>
  <si>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</si>
  <si>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</si>
  <si>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</si>
  <si>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</si>
  <si>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</si>
  <si>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</si>
  <si>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</si>
  <si>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</si>
  <si>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</si>
  <si>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</si>
  <si>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</si>
  <si>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</si>
  <si>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</si>
  <si>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</si>
  <si>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</si>
  <si>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</si>
  <si>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</si>
  <si>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</si>
  <si>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</si>
  <si>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</si>
  <si>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</si>
  <si>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</si>
  <si>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</si>
  <si>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</si>
  <si>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</si>
  <si>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</si>
  <si>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</si>
  <si>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</si>
  <si>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</si>
  <si>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</si>
  <si>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</si>
  <si>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</si>
  <si>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</si>
  <si>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</si>
  <si>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</si>
  <si>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</si>
  <si>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</si>
  <si>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</si>
  <si>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</si>
  <si>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</si>
  <si>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</si>
  <si>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</si>
  <si>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</si>
  <si>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</si>
  <si>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</si>
  <si>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</si>
  <si>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</si>
  <si>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</si>
  <si>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</si>
  <si>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</si>
  <si>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</si>
  <si>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</si>
  <si>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</si>
  <si>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</si>
  <si>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</si>
  <si>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</si>
  <si>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</si>
  <si>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</si>
  <si>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</si>
  <si>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</si>
  <si>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</si>
  <si>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</si>
  <si>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</si>
  <si>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</si>
  <si>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</si>
  <si>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</si>
  <si>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</si>
  <si>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</si>
  <si>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</si>
  <si>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</si>
  <si>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</si>
  <si>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</si>
  <si>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</si>
  <si>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</si>
  <si>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</si>
  <si>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</si>
  <si>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</si>
  <si>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</si>
  <si>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</si>
  <si>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</si>
  <si>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</si>
  <si>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</si>
  <si>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</si>
  <si>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</si>
  <si>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</si>
  <si>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</si>
  <si>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</si>
  <si>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</si>
  <si>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</si>
  <si>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</si>
  <si>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</si>
  <si>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</si>
  <si>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</si>
  <si>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</si>
  <si>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</si>
  <si>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</si>
  <si>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</si>
  <si>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</si>
  <si>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</si>
  <si>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</si>
  <si>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</si>
  <si>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</si>
  <si>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</si>
  <si>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</si>
  <si>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</si>
  <si>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</si>
  <si>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</si>
  <si>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</si>
  <si>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</si>
  <si>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</si>
  <si>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</si>
  <si>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</si>
  <si>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</si>
  <si>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</si>
  <si>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</si>
  <si>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</si>
  <si>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</si>
  <si>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</si>
  <si>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</si>
  <si>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</si>
  <si>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</si>
  <si>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</si>
  <si>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</si>
  <si>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</si>
  <si>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</si>
  <si>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</si>
  <si>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</si>
  <si>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</si>
  <si>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</si>
  <si>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</si>
  <si>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</si>
  <si>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</si>
  <si>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</si>
  <si>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</si>
  <si>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</si>
  <si>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</si>
  <si>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</si>
  <si>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</si>
  <si>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</si>
  <si>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</si>
  <si>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</si>
  <si>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</si>
  <si>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</si>
  <si>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</si>
  <si>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</si>
  <si>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</si>
  <si>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</si>
  <si>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</si>
  <si>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</si>
  <si>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</si>
  <si>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</si>
  <si>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</si>
  <si>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</si>
  <si>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</si>
  <si>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</si>
  <si>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</si>
  <si>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</si>
  <si>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</si>
  <si>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</si>
  <si>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</si>
  <si>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</si>
  <si>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</si>
  <si>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</si>
  <si>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</si>
  <si>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</si>
  <si>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</si>
  <si>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</si>
  <si>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</si>
  <si>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</si>
  <si>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</si>
  <si>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</si>
  <si>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</si>
  <si>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</si>
  <si>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</si>
  <si>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</si>
  <si>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</si>
  <si>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</si>
  <si>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</si>
  <si>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</si>
  <si>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</si>
  <si>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</si>
  <si>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</si>
  <si>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</si>
  <si>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</si>
  <si>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</si>
  <si>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</si>
  <si>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</si>
  <si>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</si>
  <si>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</si>
  <si>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</si>
  <si>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</si>
  <si>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</si>
  <si>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</si>
  <si>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</si>
  <si>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</si>
  <si>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</si>
  <si>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</si>
  <si>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</si>
  <si>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</si>
  <si>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</si>
  <si>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</si>
  <si>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</si>
  <si>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</si>
  <si>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</si>
  <si>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</si>
  <si>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</si>
  <si>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</si>
  <si>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</si>
  <si>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</si>
  <si>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</si>
  <si>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</si>
  <si>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</si>
  <si>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</si>
  <si>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</si>
  <si>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</si>
  <si>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</si>
  <si>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</si>
  <si>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</si>
  <si>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</si>
  <si>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</si>
  <si>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</si>
  <si>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</si>
  <si>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</si>
  <si>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</si>
  <si>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</si>
  <si>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</si>
  <si>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</si>
  <si>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</si>
  <si>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</si>
  <si>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</si>
  <si>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</si>
  <si>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</si>
  <si>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</si>
  <si>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</si>
  <si>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</si>
  <si>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</si>
  <si>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</si>
  <si>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</si>
  <si>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</si>
  <si>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</si>
  <si>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</si>
  <si>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</si>
  <si>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</si>
  <si>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</si>
  <si>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</si>
  <si>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</si>
  <si>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</si>
  <si>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</si>
  <si>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</si>
  <si>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</si>
  <si>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</si>
  <si>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</si>
  <si>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</si>
  <si>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</si>
  <si>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</si>
  <si>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</si>
  <si>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</si>
  <si>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</si>
  <si>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</si>
  <si>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</si>
  <si>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</si>
  <si>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</si>
  <si>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</si>
  <si>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</si>
  <si>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</si>
  <si>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</si>
  <si>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</si>
  <si>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</si>
  <si>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</si>
  <si>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</si>
  <si>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</si>
  <si>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</si>
  <si>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</si>
  <si>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</si>
  <si>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</si>
  <si>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</si>
  <si>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</si>
  <si>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</si>
  <si>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</si>
  <si>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</si>
  <si>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</si>
  <si>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</si>
  <si>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</si>
  <si>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</si>
  <si>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</si>
  <si>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</si>
  <si>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</si>
  <si>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</si>
  <si>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</si>
  <si>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</si>
  <si>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</si>
  <si>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</si>
  <si>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</si>
  <si>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</si>
  <si>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</si>
  <si>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</si>
  <si>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</si>
  <si>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</si>
  <si>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</si>
  <si>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</si>
  <si>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</si>
  <si>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</si>
  <si>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</si>
  <si>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</si>
  <si>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</si>
  <si>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</si>
  <si>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</si>
  <si>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</si>
  <si>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</si>
  <si>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</si>
  <si>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</si>
  <si>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</si>
  <si>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</si>
  <si>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</si>
  <si>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</si>
  <si>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</si>
  <si>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</si>
  <si>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</si>
  <si>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</si>
  <si>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</si>
  <si>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</si>
  <si>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</si>
  <si>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</si>
  <si>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</si>
  <si>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</si>
  <si>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</si>
  <si>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</si>
  <si>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</si>
  <si>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</si>
  <si>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</si>
  <si>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</si>
  <si>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</si>
  <si>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</si>
  <si>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</si>
  <si>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</si>
  <si>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</si>
  <si>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</si>
  <si>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</si>
  <si>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</si>
  <si>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</si>
  <si>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</si>
  <si>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</si>
  <si>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</si>
  <si>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</si>
  <si>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</si>
  <si>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</si>
  <si>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</si>
  <si>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</si>
  <si>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</si>
  <si>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</si>
  <si>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</si>
  <si>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</si>
  <si>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</si>
  <si>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</si>
  <si>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</si>
  <si>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</si>
  <si>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</si>
  <si>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</si>
  <si>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</si>
  <si>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</si>
  <si>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</si>
  <si>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</si>
  <si>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</si>
  <si>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</si>
  <si>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</si>
  <si>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</si>
  <si>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</si>
  <si>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</si>
  <si>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</si>
  <si>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</si>
  <si>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</si>
  <si>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</si>
  <si>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</si>
  <si>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</si>
  <si>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</si>
  <si>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</si>
  <si>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</si>
  <si>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</si>
  <si>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</si>
  <si>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</si>
  <si>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</si>
  <si>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</si>
  <si>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</si>
  <si>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</si>
  <si>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</si>
  <si>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</si>
  <si>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</si>
  <si>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</si>
  <si>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</si>
  <si>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</si>
  <si>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</si>
  <si>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</si>
  <si>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</si>
  <si>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</si>
  <si>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</si>
  <si>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</si>
  <si>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</si>
  <si>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</si>
  <si>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</si>
  <si>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</si>
  <si>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</si>
  <si>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</si>
  <si>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</si>
  <si>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</si>
  <si>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</si>
  <si>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</si>
  <si>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</si>
  <si>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</si>
  <si>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</si>
  <si>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</si>
  <si>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</si>
  <si>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</si>
  <si>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</si>
  <si>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</si>
  <si>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</si>
  <si>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</si>
  <si>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</si>
  <si>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</si>
  <si>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</si>
  <si>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</si>
  <si>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</si>
  <si>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</si>
  <si>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</si>
  <si>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</si>
  <si>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</si>
  <si>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</si>
  <si>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</si>
  <si>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</si>
  <si>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</si>
  <si>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</si>
  <si>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</si>
  <si>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</si>
  <si>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</si>
  <si>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</si>
  <si>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</si>
  <si>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</si>
  <si>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</si>
  <si>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</si>
  <si>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</si>
  <si>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</si>
  <si>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</si>
  <si>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</si>
  <si>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</si>
  <si>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</si>
  <si>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</si>
  <si>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</si>
  <si>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</si>
  <si>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</si>
  <si>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</si>
  <si>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</si>
  <si>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</si>
  <si>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</si>
  <si>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</si>
  <si>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</si>
  <si>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</si>
  <si>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</si>
  <si>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</si>
  <si>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</si>
  <si>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</si>
  <si>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</si>
  <si>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</si>
  <si>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</si>
  <si>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</si>
  <si>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</si>
  <si>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</si>
  <si>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</si>
  <si>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</si>
  <si>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</si>
  <si>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</si>
  <si>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</si>
  <si>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</si>
  <si>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</si>
  <si>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</si>
  <si>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</si>
  <si>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</si>
  <si>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</si>
  <si>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</si>
  <si>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</si>
  <si>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</si>
  <si>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</si>
  <si>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</si>
  <si>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</si>
  <si>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</si>
  <si>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</si>
  <si>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</si>
  <si>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</si>
  <si>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</si>
  <si>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</si>
  <si>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</si>
  <si>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</si>
  <si>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</si>
  <si>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</si>
  <si>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</si>
  <si>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</si>
  <si>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</si>
  <si>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</si>
  <si>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</si>
  <si>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</si>
  <si>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</si>
  <si>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</si>
  <si>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</si>
  <si>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</si>
  <si>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</si>
  <si>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</si>
  <si>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</si>
  <si>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</si>
  <si>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</si>
  <si>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</si>
  <si>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</si>
  <si>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</si>
  <si>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</si>
  <si>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</si>
  <si>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</si>
  <si>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</si>
  <si>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</si>
  <si>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</si>
  <si>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</si>
  <si>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</si>
  <si>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</si>
  <si>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</si>
  <si>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</si>
  <si>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</si>
  <si>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</si>
  <si>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</si>
  <si>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</si>
  <si>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</si>
  <si>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</si>
  <si>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</si>
  <si>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</si>
  <si>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</si>
  <si>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</si>
  <si>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</si>
  <si>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</si>
  <si>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</si>
  <si>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</si>
  <si>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</si>
  <si>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</si>
  <si>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</si>
  <si>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</si>
  <si>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</si>
  <si>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</si>
  <si>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</si>
  <si>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</si>
  <si>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</si>
  <si>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</si>
  <si>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</si>
  <si>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</si>
  <si>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</si>
  <si>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</si>
  <si>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</si>
  <si>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</si>
  <si>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</si>
  <si>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</si>
  <si>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</si>
  <si>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</si>
  <si>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</si>
  <si>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</si>
  <si>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</si>
  <si>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</si>
  <si>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</si>
  <si>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</si>
  <si>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</si>
  <si>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</si>
  <si>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</si>
  <si>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</si>
  <si>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</si>
  <si>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</si>
  <si>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</si>
  <si>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</si>
  <si>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</si>
  <si>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</si>
  <si>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</si>
  <si>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</si>
  <si>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</si>
  <si>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</si>
  <si>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</si>
  <si>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</si>
  <si>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</si>
  <si>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</si>
  <si>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</si>
  <si>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</si>
  <si>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</si>
  <si>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</si>
  <si>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</si>
  <si>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</si>
  <si>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</si>
  <si>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</si>
  <si>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</si>
  <si>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</si>
  <si>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</si>
  <si>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</si>
  <si>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</si>
  <si>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</si>
  <si>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</si>
  <si>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</si>
  <si>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</si>
  <si>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</si>
  <si>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</si>
  <si>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</si>
  <si>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</si>
  <si>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</si>
  <si>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</si>
  <si>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</si>
  <si>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</si>
  <si>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</si>
  <si>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</si>
  <si>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</si>
  <si>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</si>
  <si>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</si>
  <si>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</si>
  <si>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</si>
  <si>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</si>
  <si>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</si>
  <si>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</si>
  <si>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</si>
  <si>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</si>
  <si>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</si>
  <si>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</si>
  <si>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</si>
  <si>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</si>
  <si>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</si>
  <si>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</si>
  <si>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</si>
  <si>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</si>
  <si>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</si>
  <si>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</si>
  <si>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</si>
  <si>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</si>
  <si>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</si>
  <si>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</si>
  <si>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</si>
  <si>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</si>
  <si>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</si>
  <si>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</si>
  <si>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</si>
  <si>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</si>
  <si>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</si>
  <si>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</si>
  <si>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</si>
  <si>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</si>
  <si>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</si>
  <si>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</si>
  <si>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</si>
  <si>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</si>
  <si>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</si>
  <si>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</si>
  <si>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</si>
  <si>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</si>
  <si>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</si>
  <si>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</si>
  <si>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</si>
  <si>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</si>
  <si>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</si>
  <si>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</si>
  <si>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</si>
  <si>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</si>
  <si>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</si>
  <si>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</si>
  <si>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</si>
  <si>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</si>
  <si>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</si>
  <si>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</si>
  <si>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</si>
  <si>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</si>
  <si>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</si>
  <si>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</si>
  <si>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</si>
  <si>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</si>
  <si>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</si>
  <si>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</si>
  <si>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</si>
  <si>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</si>
  <si>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</si>
  <si>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</si>
  <si>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</si>
  <si>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</si>
  <si>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</si>
  <si>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</si>
  <si>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</si>
  <si>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</si>
  <si>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</si>
  <si>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</si>
  <si>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</si>
  <si>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</si>
  <si>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</si>
  <si>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</si>
  <si>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</si>
  <si>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</si>
  <si>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</si>
  <si>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</si>
  <si>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</si>
  <si>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</si>
  <si>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</si>
  <si>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</si>
  <si>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</si>
  <si>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</si>
  <si>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</si>
  <si>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</si>
  <si>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</si>
  <si>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</si>
  <si>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</si>
  <si>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</si>
  <si>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</si>
  <si>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</si>
  <si>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</si>
  <si>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</si>
  <si>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</si>
  <si>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</si>
  <si>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</si>
  <si>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</si>
  <si>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</si>
  <si>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</si>
  <si>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</si>
  <si>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</si>
  <si>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</si>
  <si>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</si>
  <si>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</si>
  <si>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</si>
  <si>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</si>
  <si>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</si>
  <si>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</si>
  <si>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</si>
  <si>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</si>
  <si>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</si>
  <si>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</si>
  <si>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</si>
  <si>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</si>
  <si>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</si>
  <si>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</si>
  <si>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</si>
  <si>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</si>
  <si>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</si>
  <si>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</si>
  <si>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</si>
  <si>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</si>
  <si>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</si>
  <si>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</si>
  <si>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</si>
  <si>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</si>
  <si>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</si>
  <si>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</si>
  <si>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</si>
  <si>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</si>
  <si>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</si>
  <si>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</si>
  <si>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</si>
  <si>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</si>
  <si>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</si>
  <si>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</si>
  <si>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</si>
  <si>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</si>
  <si>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</si>
  <si>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</si>
  <si>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</si>
  <si>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</si>
  <si>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</si>
  <si>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</si>
  <si>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</si>
  <si>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</si>
  <si>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</si>
  <si>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</si>
  <si>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</si>
  <si>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</si>
  <si>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</si>
  <si>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</si>
  <si>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</si>
  <si>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</si>
  <si>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</si>
  <si>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</si>
  <si>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</si>
  <si>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</si>
  <si>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</si>
  <si>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</si>
  <si>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</si>
  <si>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</si>
  <si>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</si>
  <si>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</si>
  <si>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</si>
  <si>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</si>
  <si>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</si>
  <si>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</si>
  <si>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</si>
  <si>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</si>
  <si>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</si>
  <si>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</si>
  <si>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</si>
  <si>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</si>
  <si>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</si>
  <si>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</si>
  <si>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</si>
  <si>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</si>
  <si>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</si>
  <si>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</si>
  <si>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</si>
  <si>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</si>
  <si>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</si>
  <si>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</si>
  <si>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</si>
  <si>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</si>
  <si>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</si>
  <si>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</si>
  <si>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</si>
  <si>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</si>
  <si>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</si>
  <si>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</si>
  <si>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</si>
  <si>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</si>
  <si>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</si>
  <si>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</si>
  <si>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</si>
  <si>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</si>
  <si>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</si>
  <si>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</si>
  <si>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</si>
  <si>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</si>
  <si>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</si>
  <si>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</si>
  <si>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</si>
  <si>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</si>
  <si>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</si>
  <si>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</si>
  <si>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</si>
  <si>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</si>
  <si>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</si>
  <si>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</si>
  <si>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</si>
  <si>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</si>
  <si>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</si>
  <si>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</si>
  <si>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</si>
  <si>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</si>
  <si>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</si>
  <si>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</si>
  <si>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</si>
  <si>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</si>
  <si>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</si>
  <si>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</si>
  <si>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</si>
  <si>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</si>
  <si>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</si>
  <si>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</si>
  <si>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</si>
  <si>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</si>
  <si>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</si>
  <si>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</si>
  <si>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</si>
  <si>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</si>
  <si>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</si>
  <si>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</si>
  <si>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</si>
  <si>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</si>
  <si>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</si>
  <si>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</si>
  <si>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</si>
  <si>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</si>
  <si>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</si>
  <si>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</si>
  <si>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</si>
  <si>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</si>
  <si>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</si>
  <si>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</si>
  <si>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</si>
  <si>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</si>
  <si>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</si>
  <si>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</si>
  <si>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</si>
  <si>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</si>
  <si>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</si>
  <si>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</si>
  <si>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</si>
  <si>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</si>
  <si>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</si>
  <si>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</si>
  <si>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</si>
  <si>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</si>
  <si>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</si>
  <si>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</si>
  <si>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</si>
  <si>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</si>
  <si>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</si>
  <si>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</si>
  <si>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</si>
  <si>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</si>
  <si>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</si>
  <si>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</si>
  <si>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</si>
  <si>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</si>
  <si>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</si>
  <si>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</si>
  <si>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</si>
  <si>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</si>
  <si>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</si>
  <si>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</si>
  <si>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</si>
  <si>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</si>
  <si>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</si>
  <si>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</si>
  <si>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</si>
  <si>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</si>
  <si>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</si>
  <si>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</si>
  <si>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</si>
  <si>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</si>
  <si>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</si>
  <si>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</si>
  <si>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</si>
  <si>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</si>
  <si>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</si>
  <si>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</si>
  <si>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</si>
  <si>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</si>
  <si>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</si>
  <si>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</si>
  <si>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</si>
  <si>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</si>
  <si>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</si>
  <si>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</si>
  <si>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</si>
  <si>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</si>
  <si>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</si>
  <si>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</si>
  <si>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</si>
  <si>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</si>
  <si>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</si>
  <si>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</si>
  <si>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</si>
  <si>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</si>
  <si>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</si>
  <si>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</si>
  <si>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</si>
  <si>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</si>
  <si>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</si>
  <si>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</si>
  <si>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</si>
  <si>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</si>
  <si>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</si>
  <si>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</si>
  <si>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</si>
  <si>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</si>
  <si>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</si>
  <si>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</si>
  <si>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</si>
  <si>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</si>
  <si>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</si>
  <si>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</si>
  <si>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</si>
  <si>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</si>
  <si>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</si>
  <si>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</si>
  <si>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</si>
  <si>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</si>
  <si>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</si>
  <si>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</si>
  <si>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</si>
  <si>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</si>
  <si>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</si>
  <si>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</si>
  <si>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</si>
  <si>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</si>
  <si>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</si>
  <si>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</si>
  <si>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</si>
  <si>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</si>
  <si>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</si>
  <si>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</si>
  <si>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</si>
  <si>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</si>
  <si>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</si>
  <si>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</si>
  <si>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</si>
  <si>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</si>
  <si>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</si>
  <si>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</si>
  <si>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</si>
  <si>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</si>
  <si>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</si>
  <si>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</si>
  <si>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</si>
  <si>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</si>
  <si>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</si>
  <si>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</si>
  <si>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</si>
  <si>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</si>
  <si>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</si>
  <si>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</si>
  <si>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</si>
  <si>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</si>
  <si>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</si>
  <si>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</si>
  <si>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</si>
  <si>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</si>
  <si>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</si>
  <si>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</si>
  <si>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</si>
  <si>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</si>
  <si>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</si>
  <si>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</si>
  <si>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</si>
  <si>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</si>
  <si>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</si>
  <si>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</si>
  <si>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</si>
  <si>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</si>
  <si>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</si>
  <si>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</si>
  <si>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</si>
  <si>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</si>
  <si>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</si>
  <si>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</si>
  <si>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</si>
  <si>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</si>
  <si>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</si>
  <si>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</si>
  <si>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</si>
  <si>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</si>
  <si>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</si>
  <si>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</si>
  <si>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</si>
  <si>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</si>
  <si>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</si>
  <si>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</si>
  <si>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</si>
  <si>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</si>
  <si>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</si>
  <si>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</si>
  <si>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</si>
  <si>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</si>
  <si>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</si>
  <si>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</si>
  <si>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</si>
  <si>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</si>
  <si>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</si>
  <si>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</si>
  <si>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</si>
  <si>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</si>
  <si>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</si>
  <si>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</si>
  <si>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</si>
  <si>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</si>
  <si>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</si>
  <si>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</si>
  <si>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</si>
  <si>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</si>
  <si>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</si>
  <si>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</si>
  <si>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</si>
  <si>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</si>
  <si>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</si>
  <si>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</si>
  <si>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</si>
  <si>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</si>
  <si>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</si>
  <si>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</si>
  <si>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</si>
  <si>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</si>
  <si>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</si>
  <si>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</si>
  <si>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</si>
  <si>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</si>
  <si>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</si>
  <si>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</si>
  <si>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</si>
  <si>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</si>
  <si>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</si>
  <si>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</si>
  <si>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</si>
  <si>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</si>
  <si>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</si>
  <si>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</si>
  <si>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</si>
  <si>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</si>
  <si>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</si>
  <si>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</si>
  <si>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</si>
  <si>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</si>
  <si>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</si>
  <si>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</si>
  <si>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</si>
  <si>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</si>
  <si>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</si>
  <si>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</si>
  <si>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</si>
  <si>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</si>
  <si>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</si>
  <si>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</si>
  <si>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</si>
  <si>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</si>
  <si>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</si>
  <si>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</si>
  <si>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</si>
  <si>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</si>
  <si>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</si>
  <si>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</si>
  <si>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</si>
  <si>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</si>
  <si>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</si>
  <si>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</si>
  <si>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</si>
  <si>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</si>
  <si>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</si>
  <si>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</si>
  <si>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</si>
  <si>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</si>
  <si>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</si>
  <si>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</si>
  <si>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</si>
  <si>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</si>
  <si>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</si>
  <si>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</si>
  <si>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</si>
  <si>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</si>
  <si>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</si>
  <si>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</si>
  <si>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</si>
  <si>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</si>
  <si>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</si>
  <si>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</si>
  <si>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</si>
  <si>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</si>
  <si>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</si>
  <si>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</si>
  <si>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</si>
  <si>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</si>
  <si>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</si>
  <si>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</si>
  <si>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</si>
  <si>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</si>
  <si>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</si>
  <si>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</si>
  <si>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</si>
  <si>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</si>
  <si>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</si>
  <si>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</si>
  <si>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</si>
  <si>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</si>
  <si>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</si>
  <si>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</si>
  <si>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</si>
  <si>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</si>
  <si>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</si>
  <si>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</si>
  <si>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</si>
  <si>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</si>
  <si>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</si>
  <si>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</si>
  <si>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</si>
  <si>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</si>
  <si>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</si>
  <si>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</si>
  <si>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</si>
  <si>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</si>
  <si>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</si>
  <si>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</si>
  <si>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</si>
  <si>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</si>
  <si>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</si>
  <si>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</si>
  <si>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</si>
  <si>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</si>
  <si>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</si>
  <si>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</si>
  <si>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</si>
  <si>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</si>
  <si>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</si>
  <si>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</si>
  <si>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</si>
  <si>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</si>
  <si>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</si>
  <si>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</si>
  <si>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</si>
  <si>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</si>
  <si>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</si>
  <si>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</si>
  <si>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</si>
  <si>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</si>
  <si>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</si>
  <si>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</si>
  <si>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</si>
  <si>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</si>
  <si>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</si>
  <si>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</si>
  <si>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</si>
  <si>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</si>
  <si>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</si>
  <si>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</si>
  <si>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</si>
  <si>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</si>
  <si>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</si>
  <si>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</si>
  <si>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</si>
  <si>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</si>
  <si>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</si>
  <si>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</si>
  <si>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</si>
  <si>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</si>
  <si>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</si>
  <si>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</si>
  <si>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</si>
  <si>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</si>
  <si>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</si>
  <si>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</si>
  <si>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</si>
  <si>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</si>
  <si>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</si>
  <si>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</si>
  <si>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</si>
  <si>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</si>
  <si>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</si>
  <si>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</si>
  <si>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</si>
  <si>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</si>
  <si>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</si>
  <si>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</si>
  <si>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</si>
  <si>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</si>
  <si>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</si>
  <si>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</si>
  <si>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</si>
  <si>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</si>
  <si>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</si>
  <si>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</si>
  <si>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</si>
  <si>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</si>
  <si>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</si>
  <si>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</si>
  <si>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</si>
  <si>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</si>
  <si>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</si>
  <si>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</si>
  <si>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</si>
  <si>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</si>
  <si>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</si>
  <si>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</si>
  <si>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</si>
  <si>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</si>
  <si>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</si>
  <si>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</si>
  <si>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</si>
  <si>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</si>
  <si>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</si>
  <si>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</si>
  <si>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</si>
  <si>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</si>
  <si>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</si>
  <si>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</si>
  <si>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</si>
  <si>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</si>
  <si>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</si>
  <si>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</si>
  <si>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</si>
  <si>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</si>
  <si>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</si>
  <si>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</si>
  <si>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</si>
  <si>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</si>
  <si>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</si>
  <si>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</si>
  <si>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</si>
  <si>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</si>
  <si>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</si>
  <si>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</si>
  <si>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</si>
  <si>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</si>
  <si>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</si>
  <si>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</si>
  <si>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</si>
  <si>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</si>
  <si>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</si>
  <si>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</si>
  <si>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</si>
  <si>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</si>
  <si>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</si>
  <si>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</si>
  <si>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</si>
  <si>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</si>
  <si>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</si>
  <si>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</si>
  <si>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</si>
  <si>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</si>
  <si>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</si>
  <si>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</si>
  <si>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</si>
  <si>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</si>
  <si>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</si>
  <si>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</si>
  <si>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</si>
  <si>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</si>
  <si>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</si>
  <si>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</si>
  <si>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</si>
  <si>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</si>
  <si>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</si>
  <si>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</si>
  <si>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</si>
  <si>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</si>
  <si>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</si>
  <si>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</si>
  <si>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</si>
  <si>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</si>
  <si>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</si>
  <si>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</si>
  <si>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</si>
  <si>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</si>
  <si>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</si>
  <si>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</si>
  <si>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</si>
  <si>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</si>
  <si>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</si>
  <si>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</si>
  <si>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</si>
  <si>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</si>
  <si>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</si>
  <si>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</si>
  <si>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</si>
  <si>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</si>
  <si>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</si>
  <si>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</si>
  <si>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</si>
  <si>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</si>
  <si>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</si>
  <si>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</si>
  <si>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</si>
  <si>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</si>
  <si>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</si>
  <si>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</si>
  <si>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</si>
  <si>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</si>
  <si>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</si>
  <si>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</si>
  <si>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</si>
  <si>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</si>
  <si>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</si>
  <si>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</si>
  <si>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</si>
  <si>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</si>
  <si>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</si>
  <si>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</si>
  <si>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</si>
  <si>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</si>
  <si>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</si>
  <si>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</si>
  <si>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</si>
  <si>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</si>
  <si>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</si>
  <si>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</si>
  <si>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</si>
  <si>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</si>
  <si>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</si>
  <si>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</si>
  <si>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</si>
  <si>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</si>
  <si>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</si>
  <si>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</si>
  <si>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</si>
  <si>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</si>
  <si>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</si>
  <si>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</si>
  <si>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</si>
  <si>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</si>
  <si>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</si>
  <si>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</si>
  <si>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</si>
  <si>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</si>
  <si>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</si>
  <si>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</si>
  <si>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</si>
  <si>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</si>
  <si>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</si>
  <si>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</si>
  <si>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</si>
  <si>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</si>
  <si>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</si>
  <si>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</si>
  <si>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</si>
  <si>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</si>
  <si>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</si>
  <si>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</si>
  <si>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</si>
  <si>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</si>
  <si>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</si>
  <si>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</si>
  <si>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</si>
  <si>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</si>
  <si>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</si>
  <si>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</si>
  <si>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</si>
  <si>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</si>
  <si>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</si>
  <si>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</si>
  <si>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</si>
  <si>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</si>
  <si>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</si>
  <si>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</si>
  <si>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</si>
  <si>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</si>
  <si>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</si>
  <si>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</si>
  <si>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</si>
  <si>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</si>
  <si>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</si>
  <si>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</si>
  <si>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</si>
  <si>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</si>
  <si>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</si>
  <si>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</si>
  <si>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</si>
  <si>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</si>
  <si>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</si>
  <si>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</si>
  <si>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</si>
  <si>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</si>
  <si>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</si>
  <si>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</si>
  <si>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</si>
  <si>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</si>
  <si>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</si>
  <si>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</si>
  <si>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</si>
  <si>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</si>
  <si>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</si>
  <si>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</si>
  <si>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</si>
  <si>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</si>
  <si>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</si>
  <si>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</si>
  <si>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</si>
  <si>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</si>
  <si>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</si>
  <si>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</si>
  <si>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</si>
  <si>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</si>
  <si>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</si>
  <si>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</si>
  <si>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</si>
  <si>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</si>
  <si>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</si>
  <si>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</si>
  <si>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</si>
  <si>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</si>
  <si>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</si>
  <si>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</si>
  <si>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</si>
  <si>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</si>
  <si>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</si>
  <si>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</si>
  <si>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</si>
  <si>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</si>
  <si>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</si>
  <si>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</si>
  <si>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</si>
  <si>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</si>
  <si>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</si>
  <si>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</si>
  <si>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</si>
  <si>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</si>
  <si>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</si>
  <si>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</si>
  <si>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</si>
  <si>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</si>
  <si>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</si>
  <si>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</si>
  <si>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</si>
  <si>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</si>
  <si>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</si>
  <si>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</si>
  <si>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</si>
  <si>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</si>
  <si>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</si>
  <si>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</si>
  <si>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</si>
  <si>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</si>
  <si>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</si>
  <si>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</si>
  <si>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</si>
  <si>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</si>
  <si>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</si>
  <si>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</si>
  <si>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</si>
  <si>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</si>
  <si>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</si>
  <si>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</si>
  <si>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</si>
  <si>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</si>
  <si>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</si>
  <si>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</si>
  <si>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</si>
  <si>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</si>
  <si>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</si>
  <si>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</si>
  <si>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</si>
  <si>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</si>
  <si>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</si>
  <si>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</si>
  <si>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</si>
  <si>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</si>
  <si>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</si>
  <si>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</si>
  <si>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</si>
  <si>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</si>
  <si>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</si>
  <si>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</si>
  <si>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</si>
  <si>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</si>
  <si>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</si>
  <si>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</si>
  <si>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</si>
  <si>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</si>
  <si>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</si>
  <si>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</si>
  <si>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</si>
  <si>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</si>
  <si>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</si>
  <si>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</si>
  <si>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</si>
  <si>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</si>
  <si>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</si>
  <si>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</si>
  <si>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</si>
  <si>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</si>
  <si>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</si>
  <si>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</si>
  <si>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</si>
  <si>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</si>
  <si>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</si>
  <si>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</si>
  <si>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</si>
  <si>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</si>
  <si>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</si>
  <si>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</si>
  <si>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</si>
  <si>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</si>
  <si>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</si>
  <si>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</si>
  <si>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</si>
  <si>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</si>
  <si>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</si>
  <si>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</si>
  <si>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</si>
  <si>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</si>
  <si>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</si>
  <si>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</si>
  <si>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</si>
  <si>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</si>
  <si>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</si>
  <si>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</si>
  <si>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</si>
  <si>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</si>
  <si>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</si>
  <si>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</si>
  <si>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</si>
  <si>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</si>
  <si>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</si>
  <si>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</si>
  <si>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</si>
  <si>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</si>
  <si>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</si>
  <si>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</si>
  <si>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</si>
  <si>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</si>
  <si>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</si>
  <si>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</si>
  <si>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</si>
  <si>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</si>
  <si>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</si>
  <si>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</si>
  <si>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</si>
  <si>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</si>
  <si>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</si>
  <si>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</si>
  <si>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</si>
  <si>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</si>
  <si>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</si>
  <si>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</si>
  <si>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</si>
  <si>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</si>
  <si>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</si>
  <si>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</si>
  <si>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</si>
  <si>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</si>
  <si>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</si>
  <si>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</si>
  <si>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</si>
  <si>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</si>
  <si>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</si>
  <si>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</si>
  <si>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</si>
  <si>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</si>
  <si>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</si>
  <si>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</si>
  <si>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</si>
  <si>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</si>
  <si>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</si>
  <si>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</si>
  <si>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</si>
  <si>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</si>
  <si>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</si>
  <si>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</si>
  <si>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</si>
  <si>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</si>
  <si>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</si>
  <si>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</si>
  <si>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</si>
  <si>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</si>
  <si>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</si>
  <si>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</si>
  <si>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</si>
  <si>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</si>
  <si>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</si>
  <si>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</si>
  <si>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</si>
  <si>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</si>
  <si>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</si>
  <si>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</si>
  <si>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</si>
  <si>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</si>
  <si>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</si>
  <si>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</si>
  <si>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</si>
  <si>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</si>
  <si>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</si>
  <si>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</si>
  <si>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</si>
  <si>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</si>
  <si>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</si>
  <si>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</si>
  <si>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</si>
  <si>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</si>
  <si>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</si>
  <si>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</si>
  <si>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</si>
  <si>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</si>
  <si>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</si>
  <si>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</si>
  <si>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</si>
  <si>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</si>
  <si>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</si>
  <si>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</si>
  <si>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</si>
  <si>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</si>
  <si>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</si>
  <si>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</si>
  <si>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</si>
  <si>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</si>
  <si>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</si>
  <si>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</si>
  <si>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</si>
  <si>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</si>
  <si>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</si>
  <si>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</si>
  <si>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</si>
  <si>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</si>
  <si>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</si>
  <si>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</si>
  <si>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</si>
  <si>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</si>
  <si>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</si>
  <si>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</si>
  <si>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</si>
  <si>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</si>
  <si>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</si>
  <si>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</si>
  <si>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</si>
  <si>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</si>
  <si>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</si>
  <si>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</si>
  <si>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</si>
  <si>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</si>
  <si>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</si>
  <si>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</si>
  <si>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</si>
  <si>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</si>
  <si>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</si>
  <si>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</si>
  <si>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</si>
  <si>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</si>
  <si>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</si>
  <si>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</si>
  <si>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</si>
  <si>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</si>
  <si>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</si>
  <si>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</si>
  <si>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</si>
  <si>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</si>
  <si>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</si>
  <si>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</si>
  <si>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</si>
  <si>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</si>
  <si>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</si>
  <si>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</si>
  <si>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</si>
  <si>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</si>
  <si>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</si>
  <si>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</si>
  <si>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</si>
  <si>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</si>
  <si>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</si>
  <si>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</si>
  <si>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</si>
  <si>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</si>
  <si>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</si>
  <si>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</si>
  <si>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</si>
  <si>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</si>
  <si>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</si>
  <si>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</si>
  <si>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</si>
  <si>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</si>
  <si>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</si>
  <si>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</si>
  <si>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</si>
  <si>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</si>
  <si>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</si>
  <si>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</si>
  <si>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</si>
  <si>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</si>
  <si>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</si>
  <si>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</si>
  <si>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</si>
  <si>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</si>
  <si>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</si>
  <si>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</si>
  <si>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</si>
  <si>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</si>
  <si>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</si>
  <si>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</si>
  <si>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</si>
  <si>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</si>
  <si>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</si>
  <si>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</si>
  <si>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</si>
  <si>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</si>
  <si>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</si>
  <si>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</si>
  <si>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</si>
  <si>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</si>
  <si>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</si>
  <si>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</si>
  <si>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</si>
  <si>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</si>
  <si>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</si>
  <si>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</si>
  <si>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</si>
  <si>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</si>
  <si>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</si>
  <si>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</si>
  <si>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</si>
  <si>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</si>
  <si>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</si>
  <si>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</si>
  <si>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</si>
  <si>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</si>
  <si>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</si>
  <si>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</si>
  <si>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</si>
  <si>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</si>
  <si>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</si>
  <si>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</si>
  <si>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</si>
  <si>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</si>
  <si>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</si>
  <si>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</si>
  <si>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</si>
  <si>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</si>
  <si>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</si>
  <si>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</si>
  <si>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</si>
  <si>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</si>
  <si>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</si>
  <si>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</si>
  <si>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</si>
  <si>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</si>
  <si>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</si>
  <si>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</si>
  <si>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</si>
  <si>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</si>
  <si>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</si>
  <si>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</si>
  <si>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</si>
  <si>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</si>
  <si>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</si>
  <si>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</si>
  <si>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</si>
  <si>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</si>
  <si>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</si>
  <si>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</si>
  <si>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</si>
  <si>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</si>
  <si>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</si>
  <si>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</si>
  <si>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</si>
  <si>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</si>
  <si>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</si>
  <si>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</si>
  <si>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</si>
  <si>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</si>
  <si>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</si>
  <si>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</si>
  <si>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</si>
  <si>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</si>
  <si>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</si>
  <si>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</si>
  <si>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</si>
  <si>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</si>
  <si>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</si>
  <si>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</si>
  <si>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</si>
  <si>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</si>
  <si>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</si>
  <si>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</si>
  <si>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</si>
  <si>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</si>
  <si>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</si>
  <si>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</si>
  <si>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</si>
  <si>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</si>
  <si>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</si>
  <si>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</si>
  <si>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</si>
  <si>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</si>
  <si>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</si>
  <si>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</si>
  <si>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</si>
  <si>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</si>
  <si>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</si>
  <si>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</si>
  <si>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</si>
  <si>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</si>
  <si>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</si>
  <si>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</si>
  <si>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</si>
  <si>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</si>
  <si>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</si>
  <si>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</si>
  <si>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</si>
  <si>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</si>
  <si>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</si>
  <si>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</si>
  <si>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</si>
  <si>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</si>
  <si>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</si>
  <si>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</si>
  <si>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</si>
  <si>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</si>
  <si>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</si>
  <si>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</si>
  <si>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</si>
  <si>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</si>
  <si>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</si>
  <si>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</si>
  <si>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</si>
  <si>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</si>
  <si>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</si>
  <si>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</si>
  <si>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</si>
  <si>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</si>
  <si>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</si>
  <si>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</si>
  <si>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</si>
  <si>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</si>
  <si>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</si>
  <si>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</si>
  <si>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</si>
  <si>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</si>
  <si>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</si>
  <si>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</si>
  <si>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</si>
  <si>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</si>
  <si>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</si>
  <si>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</si>
  <si>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</si>
  <si>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</si>
  <si>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</si>
  <si>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</si>
  <si>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</si>
  <si>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</si>
  <si>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</si>
  <si>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</si>
  <si>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</si>
  <si>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</si>
  <si>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</si>
  <si>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</si>
  <si>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</si>
  <si>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</si>
  <si>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</si>
  <si>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</si>
  <si>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</si>
  <si>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</si>
  <si>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</si>
  <si>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</si>
  <si>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</si>
  <si>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</si>
  <si>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</si>
  <si>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</si>
  <si>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</si>
  <si>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</si>
  <si>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</si>
  <si>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</si>
  <si>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</si>
  <si>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</si>
  <si>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</si>
  <si>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</si>
  <si>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</si>
  <si>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</si>
  <si>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</si>
  <si>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</si>
  <si>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</si>
  <si>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</si>
  <si>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</si>
  <si>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</si>
  <si>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</si>
  <si>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</si>
  <si>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</si>
  <si>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</si>
  <si>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</si>
  <si>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</si>
  <si>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</si>
  <si>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</si>
  <si>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</si>
  <si>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</si>
  <si>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</si>
  <si>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</si>
  <si>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</si>
  <si>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</si>
  <si>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</si>
  <si>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</si>
  <si>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</si>
  <si>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</si>
  <si>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</si>
  <si>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</si>
  <si>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</si>
  <si>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</si>
  <si>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</si>
  <si>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</si>
  <si>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</si>
  <si>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</si>
  <si>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</si>
  <si>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</si>
  <si>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</si>
  <si>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</si>
  <si>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</si>
  <si>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</si>
  <si>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</si>
  <si>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</si>
  <si>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</si>
  <si>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</si>
  <si>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</si>
  <si>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</si>
  <si>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</si>
  <si>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</si>
  <si>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</si>
  <si>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</si>
  <si>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</si>
  <si>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</si>
  <si>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</si>
  <si>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</si>
  <si>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</si>
  <si>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</si>
  <si>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</si>
  <si>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</si>
  <si>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</si>
  <si>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</si>
  <si>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</si>
  <si>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</si>
  <si>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</si>
  <si>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</si>
  <si>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</si>
  <si>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</si>
  <si>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</si>
  <si>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</si>
  <si>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</si>
  <si>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</si>
  <si>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</si>
  <si>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</si>
  <si>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</si>
  <si>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</si>
  <si>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</si>
  <si>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</si>
  <si>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</si>
  <si>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</si>
  <si>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</si>
  <si>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</si>
  <si>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</si>
  <si>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</si>
  <si>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</si>
  <si>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</si>
  <si>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</si>
  <si>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</si>
  <si>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</si>
  <si>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</si>
  <si>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</si>
  <si>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</si>
  <si>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</si>
  <si>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</si>
  <si>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</si>
  <si>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</si>
  <si>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</si>
  <si>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</si>
  <si>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</si>
  <si>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</si>
  <si>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</si>
  <si>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</si>
  <si>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</si>
  <si>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</si>
  <si>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</si>
  <si>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</si>
  <si>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</si>
  <si>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</si>
  <si>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</si>
  <si>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</si>
  <si>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</si>
  <si>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</si>
  <si>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</si>
  <si>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</si>
  <si>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</si>
  <si>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</si>
  <si>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</si>
  <si>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</si>
  <si>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</si>
  <si>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</si>
  <si>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</si>
  <si>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</si>
  <si>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</si>
  <si>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</si>
  <si>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</si>
  <si>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</si>
  <si>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</si>
  <si>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</si>
  <si>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</si>
  <si>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</si>
  <si>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</si>
  <si>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</si>
  <si>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</si>
  <si>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</si>
  <si>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</si>
  <si>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</si>
  <si>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</si>
  <si>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</si>
  <si>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</si>
  <si>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</si>
  <si>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</si>
  <si>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</si>
  <si>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</si>
  <si>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</si>
  <si>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</si>
  <si>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</si>
  <si>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</si>
  <si>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</si>
  <si>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</si>
  <si>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</si>
  <si>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</si>
  <si>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</si>
  <si>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</si>
  <si>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</si>
  <si>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</si>
  <si>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</si>
  <si>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</si>
  <si>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</si>
  <si>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</si>
  <si>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</si>
  <si>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</si>
  <si>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</si>
  <si>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</si>
  <si>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</si>
  <si>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</si>
  <si>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</si>
  <si>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</si>
  <si>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</si>
  <si>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</si>
  <si>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</si>
  <si>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</si>
  <si>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</si>
  <si>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</si>
  <si>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</si>
  <si>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</si>
  <si>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</si>
  <si>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</si>
  <si>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</si>
  <si>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</si>
  <si>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</si>
  <si>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</si>
  <si>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</si>
  <si>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</si>
  <si>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</si>
  <si>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</si>
  <si>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</si>
  <si>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</si>
  <si>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</si>
  <si>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</si>
  <si>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</si>
  <si>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</si>
  <si>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</si>
  <si>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</si>
  <si>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</si>
  <si>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</si>
  <si>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</si>
  <si>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</si>
  <si>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</si>
  <si>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</si>
  <si>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</si>
  <si>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</si>
  <si>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</si>
  <si>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</si>
  <si>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</si>
  <si>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</si>
  <si>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</si>
  <si>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</si>
  <si>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</si>
  <si>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</si>
  <si>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</si>
  <si>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</si>
  <si>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</si>
  <si>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</si>
  <si>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</si>
  <si>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</si>
  <si>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</si>
  <si>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</si>
  <si>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</si>
  <si>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</si>
  <si>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</si>
  <si>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</si>
  <si>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</si>
  <si>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</si>
  <si>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</si>
  <si>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</si>
  <si>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</si>
  <si>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</si>
  <si>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</si>
  <si>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</si>
  <si>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</si>
  <si>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</si>
  <si>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</si>
  <si>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</si>
  <si>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</si>
  <si>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</si>
  <si>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</si>
  <si>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</si>
  <si>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</si>
  <si>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</si>
  <si>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</si>
  <si>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</si>
  <si>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</si>
  <si>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</si>
  <si>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</si>
  <si>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</si>
  <si>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</si>
  <si>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</si>
  <si>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</si>
  <si>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</si>
  <si>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</si>
  <si>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</si>
  <si>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</si>
  <si>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</si>
  <si>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</si>
  <si>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</si>
  <si>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</si>
  <si>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</si>
  <si>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</si>
  <si>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</si>
  <si>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</si>
  <si>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</si>
  <si>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</si>
  <si>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</si>
  <si>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</si>
  <si>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</si>
  <si>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</si>
  <si>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</si>
  <si>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</si>
  <si>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</si>
  <si>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</si>
  <si>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</si>
  <si>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</si>
  <si>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</si>
  <si>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</si>
  <si>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</si>
  <si>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</si>
  <si>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</si>
  <si>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</si>
  <si>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</si>
  <si>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</si>
  <si>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</si>
  <si>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</si>
  <si>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</si>
  <si>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</si>
  <si>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</si>
  <si>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</si>
  <si>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</si>
  <si>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</si>
  <si>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</si>
  <si>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</si>
  <si>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</si>
  <si>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</si>
  <si>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</si>
  <si>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</si>
  <si>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</si>
  <si>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</si>
  <si>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</si>
  <si>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</si>
  <si>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</si>
  <si>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</si>
  <si>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</si>
  <si>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</si>
  <si>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</si>
  <si>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</si>
  <si>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</si>
  <si>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</si>
  <si>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</si>
  <si>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</si>
  <si>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</si>
  <si>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</si>
  <si>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</si>
  <si>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</si>
  <si>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</si>
  <si>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</si>
  <si>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</si>
  <si>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</si>
  <si>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</si>
  <si>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</si>
  <si>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</si>
  <si>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</si>
  <si>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</si>
  <si>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</si>
  <si>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</si>
  <si>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</si>
  <si>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</si>
  <si>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</si>
  <si>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</si>
  <si>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</si>
  <si>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</si>
  <si>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</si>
  <si>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</si>
  <si>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</si>
  <si>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</si>
  <si>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</si>
  <si>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</si>
  <si>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</si>
  <si>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</si>
  <si>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</si>
  <si>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</si>
  <si>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</si>
  <si>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</si>
  <si>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</si>
  <si>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</si>
  <si>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</si>
  <si>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</si>
  <si>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</si>
  <si>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</si>
  <si>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</si>
  <si>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</si>
  <si>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</si>
  <si>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</si>
  <si>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</si>
  <si>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</si>
  <si>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</si>
  <si>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</si>
  <si>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</si>
  <si>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</si>
  <si>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</si>
  <si>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</si>
  <si>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</si>
  <si>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</si>
  <si>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</si>
  <si>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</si>
  <si>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</si>
  <si>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</si>
  <si>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</si>
  <si>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</si>
  <si>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</si>
  <si>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</si>
  <si>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</si>
  <si>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</si>
  <si>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</si>
  <si>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</si>
  <si>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</si>
  <si>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</si>
  <si>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</si>
  <si>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</si>
  <si>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</si>
  <si>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</si>
  <si>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</si>
  <si>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</si>
  <si>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</si>
  <si>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</si>
  <si>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</si>
  <si>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</si>
  <si>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</si>
  <si>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</si>
  <si>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</si>
  <si>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</si>
  <si>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</si>
  <si>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</si>
  <si>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</si>
  <si>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</si>
  <si>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</si>
  <si>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</si>
  <si>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</si>
  <si>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</si>
  <si>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</si>
  <si>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</si>
  <si>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</si>
  <si>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</si>
  <si>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</si>
  <si>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</si>
  <si>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</si>
  <si>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</si>
  <si>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</si>
  <si>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</si>
  <si>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</si>
  <si>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</si>
  <si>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</si>
  <si>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</si>
  <si>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</si>
  <si>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</si>
  <si>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</si>
  <si>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</si>
  <si>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</si>
  <si>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</si>
  <si>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</si>
  <si>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</si>
  <si>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</si>
  <si>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</si>
  <si>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</si>
  <si>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</si>
  <si>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</si>
  <si>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</si>
  <si>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</si>
  <si>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</si>
  <si>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</si>
  <si>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</si>
  <si>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</si>
  <si>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</si>
  <si>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</si>
  <si>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</si>
  <si>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</si>
  <si>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</si>
  <si>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</si>
  <si>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</si>
  <si>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</si>
  <si>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</si>
  <si>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</si>
  <si>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</si>
  <si>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</si>
  <si>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</si>
  <si>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</si>
  <si>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</si>
  <si>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</si>
  <si>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</si>
  <si>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</si>
  <si>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</si>
  <si>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</si>
  <si>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</si>
  <si>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</si>
  <si>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</si>
  <si>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</si>
  <si>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</si>
  <si>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</si>
  <si>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</si>
  <si>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</si>
  <si>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</si>
  <si>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</si>
  <si>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</si>
  <si>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</si>
  <si>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</si>
  <si>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</si>
  <si>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</si>
  <si>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</si>
  <si>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</si>
  <si>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</si>
  <si>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</si>
  <si>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</si>
  <si>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</si>
  <si>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</si>
  <si>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</si>
  <si>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</si>
  <si>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</si>
  <si>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</si>
  <si>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</si>
  <si>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</si>
  <si>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</si>
  <si>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</si>
  <si>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</si>
  <si>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</si>
  <si>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</si>
  <si>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</si>
  <si>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</si>
  <si>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</si>
  <si>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</si>
  <si>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</si>
  <si>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</si>
  <si>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</si>
  <si>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</si>
  <si>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</si>
  <si>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</si>
  <si>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</si>
  <si>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</si>
  <si>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</si>
  <si>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</si>
  <si>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</si>
  <si>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</si>
  <si>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</si>
  <si>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</si>
  <si>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</si>
  <si>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</si>
  <si>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</si>
  <si>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</si>
  <si>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</si>
  <si>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</si>
  <si>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</si>
  <si>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</si>
  <si>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</si>
  <si>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</si>
  <si>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</si>
  <si>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</si>
  <si>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</si>
  <si>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</si>
  <si>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</si>
  <si>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</si>
  <si>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</si>
  <si>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</si>
  <si>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</si>
  <si>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</si>
  <si>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</si>
  <si>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</si>
  <si>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</si>
  <si>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</si>
  <si>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</si>
  <si>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</si>
  <si>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</si>
  <si>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</si>
  <si>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</si>
  <si>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</si>
  <si>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</si>
  <si>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</si>
  <si>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</si>
  <si>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</si>
  <si>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</si>
  <si>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</si>
  <si>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</si>
  <si>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</si>
  <si>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</si>
  <si>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</si>
  <si>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</si>
  <si>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</si>
  <si>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</si>
  <si>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</si>
  <si>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</si>
  <si>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</si>
  <si>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</si>
  <si>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</si>
  <si>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</si>
  <si>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</si>
  <si>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</si>
  <si>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</si>
  <si>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</si>
  <si>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</si>
  <si>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</si>
  <si>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</si>
  <si>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</si>
  <si>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</si>
  <si>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</si>
  <si>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</si>
  <si>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</si>
  <si>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</si>
  <si>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</si>
  <si>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</si>
  <si>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</si>
  <si>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</si>
  <si>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</si>
  <si>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</si>
  <si>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</si>
  <si>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</si>
  <si>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</si>
  <si>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</si>
  <si>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</si>
  <si>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</si>
  <si>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</si>
  <si>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</si>
  <si>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</si>
  <si>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</si>
  <si>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</si>
  <si>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</si>
  <si>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</si>
  <si>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</si>
  <si>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</si>
  <si>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</si>
  <si>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</si>
  <si>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</si>
  <si>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</si>
  <si>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</si>
  <si>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</si>
  <si>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</si>
  <si>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</si>
  <si>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</si>
  <si>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</si>
  <si>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</si>
  <si>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</si>
  <si>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</si>
  <si>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</si>
  <si>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</si>
  <si>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</si>
  <si>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</si>
  <si>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</si>
  <si>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</si>
  <si>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</si>
  <si>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</si>
  <si>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</si>
  <si>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</si>
  <si>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</si>
  <si>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</si>
  <si>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</si>
  <si>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</si>
  <si>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</si>
  <si>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</si>
  <si>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</si>
  <si>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</si>
  <si>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</si>
  <si>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</si>
  <si>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</si>
  <si>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</si>
  <si>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</si>
  <si>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</si>
  <si>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</si>
  <si>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</si>
  <si>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</si>
  <si>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</si>
  <si>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</si>
  <si>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</si>
  <si>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</si>
  <si>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</si>
  <si>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</si>
  <si>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</si>
  <si>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</si>
  <si>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</si>
  <si>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</si>
  <si>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</si>
  <si>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</si>
  <si>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</si>
  <si>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</si>
  <si>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</si>
  <si>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</si>
  <si>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</si>
  <si>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</si>
  <si>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</si>
  <si>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</si>
  <si>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</si>
  <si>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</si>
  <si>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</si>
  <si>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</si>
  <si>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</si>
  <si>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</si>
  <si>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</si>
  <si>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</si>
  <si>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</si>
  <si>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</si>
  <si>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</si>
  <si>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</si>
  <si>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</si>
  <si>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</si>
  <si>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</si>
  <si>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</si>
  <si>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</si>
  <si>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</si>
  <si>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</si>
  <si>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</si>
  <si>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</si>
  <si>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</si>
  <si>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</si>
  <si>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</si>
  <si>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</si>
  <si>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</si>
  <si>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</si>
  <si>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</si>
  <si>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</si>
  <si>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</si>
  <si>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</si>
  <si>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</si>
  <si>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</si>
  <si>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</si>
  <si>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</si>
  <si>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</si>
  <si>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</si>
  <si>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</si>
  <si>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</si>
  <si>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</si>
  <si>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</si>
  <si>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</si>
  <si>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</si>
  <si>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</si>
  <si>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</si>
  <si>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</si>
  <si>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</si>
  <si>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</si>
  <si>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</si>
  <si>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</si>
  <si>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</si>
  <si>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</si>
  <si>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</si>
  <si>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</si>
  <si>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</si>
  <si>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</si>
  <si>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</si>
  <si>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</si>
  <si>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</si>
  <si>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</si>
  <si>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</si>
  <si>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</si>
  <si>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</si>
  <si>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</si>
  <si>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</si>
  <si>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</si>
  <si>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</si>
  <si>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</si>
  <si>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</si>
  <si>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</si>
  <si>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</si>
  <si>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</si>
  <si>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</si>
  <si>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</si>
  <si>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</si>
  <si>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</si>
  <si>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</si>
  <si>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</si>
  <si>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</si>
  <si>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</si>
  <si>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</si>
  <si>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</si>
  <si>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</si>
  <si>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</si>
  <si>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</si>
  <si>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</si>
  <si>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</si>
  <si>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</si>
  <si>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</si>
  <si>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</si>
  <si>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</si>
  <si>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</si>
  <si>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</si>
  <si>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</si>
  <si>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</si>
  <si>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</si>
  <si>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</si>
  <si>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</si>
  <si>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</si>
  <si>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</si>
  <si>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</si>
  <si>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</si>
  <si>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</si>
  <si>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</si>
  <si>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</si>
  <si>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</si>
  <si>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</si>
  <si>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</si>
  <si>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</si>
  <si>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</si>
  <si>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</si>
  <si>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</si>
  <si>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</si>
  <si>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</si>
  <si>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</si>
  <si>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</si>
  <si>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</si>
  <si>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</si>
  <si>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</si>
  <si>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</si>
  <si>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</si>
  <si>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</si>
  <si>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</si>
  <si>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</si>
  <si>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</si>
  <si>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</si>
  <si>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</si>
  <si>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</si>
  <si>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</si>
  <si>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</si>
  <si>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</si>
  <si>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</si>
  <si>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</si>
  <si>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</si>
  <si>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</si>
  <si>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</si>
  <si>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</si>
  <si>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</si>
  <si>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</si>
  <si>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</si>
  <si>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</si>
  <si>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</si>
  <si>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</si>
  <si>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</si>
  <si>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</si>
  <si>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</si>
  <si>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</si>
  <si>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</si>
  <si>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</si>
  <si>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</si>
  <si>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</si>
  <si>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</si>
  <si>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</si>
  <si>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</si>
  <si>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</si>
  <si>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</si>
  <si>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</si>
  <si>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</si>
  <si>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</si>
  <si>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</si>
  <si>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</si>
  <si>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</si>
  <si>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</si>
  <si>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</si>
  <si>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</si>
  <si>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</si>
  <si>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</si>
  <si>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</si>
  <si>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</si>
  <si>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</si>
  <si>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</si>
  <si>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</si>
  <si>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</si>
  <si>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</si>
  <si>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</si>
  <si>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</si>
  <si>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</si>
  <si>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</si>
  <si>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</si>
  <si>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</si>
  <si>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</si>
  <si>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</si>
  <si>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</si>
  <si>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</si>
  <si>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</si>
  <si>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</si>
  <si>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</si>
  <si>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</si>
  <si>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</si>
  <si>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</si>
  <si>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</si>
  <si>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</si>
  <si>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</si>
  <si>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</si>
  <si>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</si>
  <si>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</si>
  <si>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</si>
  <si>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</si>
  <si>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</si>
  <si>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</si>
  <si>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</si>
  <si>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</si>
  <si>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</si>
  <si>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</si>
  <si>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</si>
  <si>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</si>
  <si>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</si>
  <si>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</si>
  <si>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</si>
  <si>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</si>
  <si>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</si>
  <si>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</si>
  <si>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</si>
  <si>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</si>
  <si>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</si>
  <si>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</si>
  <si>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</si>
  <si>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</si>
  <si>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</si>
  <si>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</si>
  <si>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</si>
  <si>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</si>
  <si>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</si>
  <si>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</si>
  <si>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</si>
  <si>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</si>
  <si>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</si>
  <si>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</si>
  <si>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</si>
  <si>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</si>
  <si>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</si>
  <si>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</si>
  <si>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</si>
  <si>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</si>
  <si>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</si>
  <si>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</si>
  <si>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</si>
  <si>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</si>
  <si>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</si>
  <si>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</si>
  <si>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</si>
  <si>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</si>
  <si>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</si>
  <si>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</si>
  <si>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</si>
  <si>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</si>
  <si>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</si>
  <si>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</si>
  <si>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</si>
  <si>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</si>
  <si>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</si>
  <si>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</si>
  <si>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</si>
  <si>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</si>
  <si>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</si>
  <si>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</si>
  <si>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</si>
  <si>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</si>
  <si>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</si>
  <si>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</si>
  <si>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</si>
  <si>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</si>
  <si>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</si>
  <si>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</si>
  <si>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</si>
  <si>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</si>
  <si>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</si>
  <si>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</si>
  <si>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</si>
  <si>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</si>
  <si>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</si>
  <si>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</si>
  <si>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</si>
  <si>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</si>
  <si>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</si>
  <si>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</si>
  <si>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</si>
  <si>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</si>
  <si>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</si>
  <si>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</si>
  <si>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</si>
  <si>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</si>
  <si>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</si>
  <si>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</si>
  <si>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</si>
  <si>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</si>
  <si>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</si>
  <si>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</si>
  <si>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</si>
  <si>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</si>
  <si>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</si>
  <si>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</si>
  <si>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</si>
  <si>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</si>
  <si>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</si>
  <si>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</si>
  <si>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</si>
  <si>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</si>
  <si>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</si>
  <si>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</si>
  <si>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</si>
  <si>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</si>
  <si>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</si>
  <si>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</si>
  <si>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</si>
  <si>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</si>
  <si>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</si>
  <si>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</si>
  <si>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</si>
  <si>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</si>
  <si>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</si>
  <si>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</si>
  <si>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</si>
  <si>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</si>
  <si>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</si>
  <si>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</si>
  <si>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</si>
  <si>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</si>
  <si>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</si>
  <si>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</si>
  <si>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</si>
  <si>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</si>
  <si>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</si>
  <si>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</si>
  <si>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</si>
  <si>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</si>
  <si>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</si>
  <si>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</si>
  <si>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</si>
  <si>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</si>
  <si>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</si>
  <si>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</si>
  <si>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</si>
  <si>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</si>
  <si>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</si>
  <si>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</si>
  <si>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</si>
  <si>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</si>
  <si>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</si>
  <si>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</si>
  <si>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</si>
  <si>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</si>
  <si>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</si>
  <si>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</si>
  <si>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</si>
  <si>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</si>
  <si>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</si>
  <si>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</si>
  <si>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</si>
  <si>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</si>
  <si>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</si>
  <si>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</si>
  <si>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</si>
  <si>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</si>
  <si>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</si>
  <si>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</si>
  <si>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</si>
  <si>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</si>
  <si>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</si>
  <si>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</si>
  <si>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</si>
  <si>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</si>
  <si>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</si>
  <si>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</si>
  <si>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</si>
  <si>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</si>
  <si>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</si>
  <si>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</si>
  <si>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</si>
  <si>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</si>
  <si>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</si>
  <si>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</si>
  <si>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</si>
  <si>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</si>
  <si>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</si>
  <si>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</si>
  <si>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</si>
  <si>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</si>
  <si>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</si>
  <si>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</si>
  <si>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</si>
  <si>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</si>
  <si>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</si>
  <si>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</si>
  <si>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</si>
  <si>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</si>
  <si>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</si>
  <si>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</si>
  <si>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</si>
  <si>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</si>
  <si>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</si>
  <si>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</si>
  <si>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</si>
  <si>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</si>
  <si>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</si>
  <si>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</si>
  <si>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</si>
  <si>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</si>
  <si>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</si>
  <si>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</si>
  <si>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</si>
  <si>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</si>
  <si>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</si>
  <si>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</si>
  <si>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</si>
  <si>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</si>
  <si>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</si>
  <si>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</si>
  <si>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</si>
  <si>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</si>
  <si>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</si>
  <si>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</si>
  <si>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</si>
  <si>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</si>
  <si>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</si>
  <si>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</si>
  <si>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</si>
  <si>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</si>
  <si>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</si>
  <si>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</si>
  <si>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</si>
  <si>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</si>
  <si>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</si>
  <si>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</si>
  <si>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</si>
  <si>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</si>
  <si>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</si>
  <si>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</si>
  <si>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</si>
  <si>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</si>
  <si>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</si>
  <si>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</si>
  <si>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</si>
  <si>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</si>
  <si>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</si>
  <si>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</si>
  <si>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</si>
  <si>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</si>
  <si>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</si>
  <si>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</si>
  <si>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</si>
  <si>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</si>
  <si>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</si>
  <si>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</si>
  <si>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</si>
  <si>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</si>
  <si>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</si>
  <si>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</si>
  <si>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</si>
  <si>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</si>
  <si>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</si>
  <si>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</si>
  <si>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</si>
  <si>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</si>
  <si>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</si>
  <si>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</si>
  <si>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</si>
  <si>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</si>
  <si>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</si>
  <si>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</si>
  <si>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</si>
  <si>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</si>
  <si>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</si>
  <si>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</si>
  <si>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</si>
  <si>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</si>
  <si>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</si>
  <si>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</si>
  <si>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</si>
  <si>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</si>
  <si>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</si>
  <si>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</si>
  <si>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</si>
  <si>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</si>
  <si>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</si>
  <si>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</si>
  <si>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</si>
  <si>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</si>
  <si>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</si>
  <si>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</si>
  <si>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</si>
  <si>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</si>
  <si>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</si>
  <si>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</si>
  <si>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</si>
  <si>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</si>
  <si>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</si>
  <si>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</si>
  <si>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</si>
  <si>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</si>
  <si>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</si>
  <si>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</si>
  <si>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</si>
  <si>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</si>
  <si>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</si>
  <si>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</si>
  <si>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</si>
  <si>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</si>
  <si>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</si>
  <si>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</si>
  <si>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</si>
  <si>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</si>
  <si>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</si>
  <si>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</si>
  <si>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</si>
  <si>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</si>
  <si>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</si>
  <si>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</si>
  <si>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</si>
  <si>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</si>
  <si>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</si>
  <si>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</si>
  <si>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</si>
  <si>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</si>
  <si>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</si>
  <si>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</si>
  <si>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</si>
  <si>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</si>
  <si>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</si>
  <si>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</si>
  <si>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</si>
  <si>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</si>
  <si>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</si>
  <si>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</si>
  <si>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</si>
  <si>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</si>
  <si>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</si>
  <si>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</si>
  <si>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</si>
  <si>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</si>
  <si>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</si>
  <si>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</si>
  <si>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</si>
  <si>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</si>
  <si>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</si>
  <si>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</si>
  <si>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</si>
  <si>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</si>
  <si>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</si>
  <si>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</si>
  <si>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</si>
  <si>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</si>
  <si>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</si>
  <si>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</si>
  <si>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</si>
  <si>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</si>
  <si>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</si>
  <si>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</si>
  <si>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</si>
  <si>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</si>
  <si>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</si>
  <si>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</si>
  <si>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</si>
  <si>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</si>
  <si>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</si>
  <si>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</si>
  <si>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</si>
  <si>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</si>
  <si>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</si>
  <si>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</si>
  <si>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</si>
  <si>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</si>
  <si>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</si>
  <si>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</si>
  <si>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</si>
  <si>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</si>
  <si>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</si>
  <si>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</si>
  <si>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</si>
  <si>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</si>
  <si>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</si>
  <si>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</si>
  <si>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</si>
  <si>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</si>
  <si>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</si>
  <si>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</si>
  <si>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</si>
  <si>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</si>
  <si>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</si>
  <si>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</si>
  <si>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</si>
  <si>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</si>
  <si>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</si>
  <si>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</si>
  <si>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</si>
  <si>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</si>
  <si>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</si>
  <si>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</si>
  <si>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</si>
  <si>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</si>
  <si>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</si>
  <si>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</si>
  <si>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</si>
  <si>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</si>
  <si>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</si>
  <si>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</si>
  <si>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</si>
  <si>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</si>
  <si>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</si>
  <si>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</si>
  <si>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</si>
  <si>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</si>
  <si>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</si>
  <si>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</si>
  <si>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</si>
  <si>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</si>
  <si>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</si>
  <si>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</si>
  <si>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</si>
  <si>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</si>
  <si>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</si>
  <si>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</si>
  <si>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</si>
  <si>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</si>
  <si>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</si>
  <si>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</si>
  <si>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</si>
  <si>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</si>
  <si>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</si>
  <si>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</si>
  <si>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</si>
  <si>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</si>
  <si>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</si>
  <si>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</si>
  <si>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</si>
  <si>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</si>
  <si>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</si>
  <si>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</si>
  <si>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</si>
  <si>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</si>
  <si>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</si>
  <si>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</si>
  <si>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</si>
  <si>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</si>
  <si>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</si>
  <si>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</si>
  <si>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</si>
  <si>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</si>
  <si>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</si>
  <si>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</si>
  <si>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</si>
  <si>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</si>
  <si>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</si>
  <si>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</si>
  <si>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</si>
  <si>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</si>
  <si>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</si>
  <si>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</si>
  <si>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</si>
  <si>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</si>
  <si>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</si>
  <si>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</si>
  <si>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</si>
  <si>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</si>
  <si>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</si>
  <si>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</si>
  <si>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</si>
  <si>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</si>
  <si>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</si>
  <si>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</si>
  <si>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</si>
  <si>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</si>
  <si>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</si>
  <si>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</si>
  <si>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</si>
  <si>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</si>
  <si>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</si>
  <si>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</si>
  <si>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</si>
  <si>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</si>
  <si>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</si>
  <si>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</si>
  <si>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</si>
  <si>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</si>
  <si>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</si>
  <si>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</si>
  <si>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</si>
  <si>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</si>
  <si>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</si>
  <si>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</si>
  <si>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</si>
  <si>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</si>
  <si>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</si>
  <si>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</si>
  <si>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</si>
  <si>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</si>
  <si>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</si>
  <si>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</si>
  <si>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</si>
  <si>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</si>
  <si>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</si>
  <si>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</si>
  <si>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</si>
  <si>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</si>
  <si>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</si>
  <si>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</si>
  <si>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</si>
  <si>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</si>
  <si>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</si>
  <si>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</si>
  <si>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</si>
  <si>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</si>
  <si>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</si>
  <si>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</si>
  <si>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</si>
  <si>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</si>
  <si>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</si>
  <si>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</si>
  <si>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</si>
  <si>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</si>
  <si>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</si>
  <si>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</si>
  <si>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</si>
  <si>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</si>
  <si>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</si>
  <si>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</si>
  <si>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</si>
  <si>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</si>
  <si>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</si>
  <si>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</si>
  <si>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</si>
  <si>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</si>
  <si>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</si>
  <si>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</si>
  <si>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</si>
  <si>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</si>
  <si>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</si>
  <si>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</si>
  <si>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</si>
  <si>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</si>
  <si>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</si>
  <si>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</si>
  <si>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</si>
  <si>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</si>
  <si>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</si>
  <si>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</si>
  <si>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</si>
  <si>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</si>
  <si>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</si>
  <si>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</si>
  <si>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</si>
  <si>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</si>
  <si>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</si>
  <si>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</si>
  <si>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</si>
  <si>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</si>
  <si>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</si>
  <si>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</si>
  <si>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</si>
  <si>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</si>
  <si>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</si>
  <si>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</si>
  <si>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</si>
  <si>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</si>
  <si>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</si>
  <si>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</si>
  <si>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</si>
  <si>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</si>
  <si>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</si>
  <si>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</si>
  <si>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</si>
  <si>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</si>
  <si>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</si>
  <si>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</si>
  <si>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</si>
  <si>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</si>
  <si>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</si>
  <si>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</si>
  <si>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</si>
  <si>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</si>
  <si>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</si>
  <si>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</si>
  <si>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</si>
  <si>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</si>
  <si>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</si>
  <si>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</si>
  <si>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</si>
  <si>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</si>
  <si>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</si>
  <si>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</si>
  <si>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</si>
  <si>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</si>
  <si>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</si>
  <si>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</si>
  <si>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</si>
  <si>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</si>
  <si>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</si>
  <si>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</si>
  <si>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</si>
  <si>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</si>
  <si>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</si>
  <si>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</si>
  <si>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</si>
  <si>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</si>
  <si>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</si>
  <si>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</si>
  <si>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</si>
  <si>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</si>
  <si>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</si>
  <si>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</si>
  <si>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</si>
  <si>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</si>
  <si>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</si>
  <si>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</si>
  <si>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</si>
  <si>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</si>
  <si>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</si>
  <si>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</si>
  <si>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</si>
  <si>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</si>
  <si>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</si>
  <si>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</si>
  <si>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</si>
  <si>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</si>
  <si>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</si>
  <si>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</si>
  <si>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</si>
  <si>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</si>
  <si>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</si>
  <si>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</si>
  <si>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</si>
  <si>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</si>
  <si>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</si>
  <si>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</si>
  <si>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</si>
  <si>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</si>
  <si>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</si>
  <si>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</si>
  <si>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</si>
  <si>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</si>
  <si>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</si>
  <si>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</si>
  <si>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</si>
  <si>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</si>
  <si>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</si>
  <si>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</si>
  <si>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</si>
  <si>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</si>
  <si>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</si>
  <si>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</si>
  <si>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</si>
  <si>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</si>
  <si>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</si>
  <si>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</si>
  <si>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</si>
  <si>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</si>
  <si>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</si>
  <si>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</si>
  <si>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</si>
  <si>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</si>
  <si>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</si>
  <si>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</si>
  <si>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</si>
  <si>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</si>
  <si>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</si>
  <si>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</si>
  <si>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</si>
  <si>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</si>
  <si>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</si>
  <si>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</si>
  <si>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</si>
  <si>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</si>
  <si>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</si>
  <si>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</si>
  <si>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</si>
  <si>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</si>
  <si>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</si>
  <si>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</si>
  <si>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</si>
  <si>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</si>
  <si>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</si>
  <si>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</si>
  <si>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</si>
  <si>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</si>
  <si>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</si>
  <si>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</si>
  <si>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</si>
  <si>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</si>
  <si>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</si>
  <si>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</si>
  <si>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</si>
  <si>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</si>
  <si>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</si>
  <si>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</si>
  <si>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</si>
  <si>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</si>
  <si>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</si>
  <si>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</si>
  <si>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</si>
  <si>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</si>
  <si>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</si>
  <si>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</si>
  <si>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</si>
  <si>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</si>
  <si>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</si>
  <si>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</si>
  <si>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</si>
  <si>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</si>
  <si>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</si>
  <si>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</si>
  <si>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</si>
  <si>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</si>
  <si>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</si>
  <si>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</si>
  <si>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</si>
  <si>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</si>
  <si>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</si>
  <si>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</si>
  <si>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</si>
  <si>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</si>
  <si>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</si>
  <si>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</si>
  <si>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</si>
  <si>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</si>
  <si>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</si>
  <si>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</si>
  <si>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</si>
  <si>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</si>
  <si>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</si>
  <si>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</si>
  <si>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</si>
  <si>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</si>
  <si>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</si>
  <si>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</si>
  <si>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</si>
  <si>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</si>
  <si>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</si>
  <si>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</si>
  <si>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</si>
  <si>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</si>
  <si>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</si>
  <si>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</si>
  <si>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</si>
  <si>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</si>
  <si>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</si>
  <si>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</si>
  <si>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</si>
  <si>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</si>
  <si>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</si>
  <si>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</si>
  <si>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</si>
  <si>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</si>
  <si>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</si>
  <si>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</si>
  <si>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</si>
  <si>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</si>
  <si>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</si>
  <si>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</si>
  <si>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</si>
  <si>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</si>
  <si>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</si>
  <si>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</si>
  <si>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</si>
  <si>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</si>
  <si>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</si>
  <si>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</si>
  <si>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</si>
  <si>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</si>
  <si>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</si>
  <si>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</si>
  <si>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</si>
  <si>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</si>
  <si>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</si>
  <si>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</si>
  <si>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</si>
  <si>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</si>
  <si>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</si>
  <si>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</si>
  <si>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</si>
  <si>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</si>
  <si>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</si>
  <si>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</si>
  <si>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</si>
  <si>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</si>
  <si>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</si>
  <si>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</si>
  <si>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</si>
  <si>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</si>
  <si>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</si>
  <si>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</si>
  <si>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</si>
  <si>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</si>
  <si>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</si>
  <si>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</si>
  <si>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</si>
  <si>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</si>
  <si>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</si>
  <si>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</si>
  <si>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</si>
  <si>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</si>
  <si>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</si>
  <si>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</si>
  <si>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</si>
  <si>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</si>
  <si>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</si>
  <si>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</si>
  <si>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</si>
  <si>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</si>
  <si>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</si>
  <si>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</si>
  <si>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</si>
  <si>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</si>
  <si>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</si>
  <si>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</si>
  <si>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</si>
  <si>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</si>
  <si>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</si>
  <si>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</si>
  <si>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</si>
  <si>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</si>
  <si>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</si>
  <si>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</si>
  <si>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</si>
  <si>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</si>
  <si>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</si>
  <si>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</si>
  <si>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</si>
  <si>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</si>
  <si>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</si>
  <si>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</si>
  <si>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</si>
  <si>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</si>
  <si>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</si>
  <si>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</si>
  <si>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</si>
  <si>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</si>
  <si>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</si>
  <si>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</si>
  <si>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</si>
  <si>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</si>
  <si>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</si>
  <si>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</si>
  <si>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</si>
  <si>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</si>
  <si>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</si>
  <si>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</si>
  <si>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</si>
  <si>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</si>
  <si>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</si>
  <si>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</si>
  <si>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</si>
  <si>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</si>
  <si>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</si>
  <si>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</si>
  <si>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</si>
  <si>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</si>
  <si>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</si>
  <si>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</si>
  <si>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</si>
  <si>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</si>
  <si>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</si>
  <si>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</si>
  <si>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</si>
  <si>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</si>
  <si>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</si>
  <si>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</si>
  <si>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</si>
  <si>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</si>
  <si>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</si>
  <si>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</si>
  <si>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</si>
  <si>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</si>
  <si>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</si>
  <si>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</si>
  <si>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</si>
  <si>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</si>
  <si>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</si>
  <si>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</si>
  <si>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</si>
  <si>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</si>
  <si>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</si>
  <si>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</si>
  <si>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</si>
  <si>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</si>
  <si>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</si>
  <si>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</si>
  <si>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</si>
  <si>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</si>
  <si>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</si>
  <si>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</si>
  <si>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</si>
  <si>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</si>
  <si>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</si>
  <si>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</si>
  <si>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</si>
  <si>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</si>
  <si>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</si>
  <si>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</si>
  <si>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</si>
  <si>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</si>
  <si>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</si>
  <si>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</si>
  <si>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</si>
  <si>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</si>
  <si>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</si>
  <si>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</si>
  <si>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</si>
  <si>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</si>
  <si>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</si>
  <si>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</si>
  <si>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</si>
  <si>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</si>
  <si>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</si>
  <si>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</si>
  <si>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</si>
  <si>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</si>
  <si>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</si>
  <si>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</si>
  <si>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</si>
  <si>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</si>
  <si>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</si>
  <si>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</si>
  <si>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</si>
  <si>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</si>
  <si>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</si>
  <si>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</si>
  <si>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</si>
  <si>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</si>
  <si>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</si>
  <si>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</si>
  <si>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</si>
  <si>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</si>
  <si>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</si>
  <si>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</si>
  <si>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</si>
  <si>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</si>
  <si>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</si>
  <si>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</si>
  <si>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</si>
  <si>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</si>
  <si>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</si>
  <si>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</si>
  <si>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</si>
  <si>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</si>
  <si>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</si>
  <si>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</si>
  <si>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</si>
  <si>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</si>
  <si>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</si>
  <si>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</si>
  <si>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</si>
  <si>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</si>
  <si>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</si>
  <si>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</si>
  <si>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</si>
  <si>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</si>
  <si>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</si>
  <si>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</si>
  <si>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</si>
  <si>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</si>
  <si>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</si>
  <si>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</si>
  <si>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</si>
  <si>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</si>
  <si>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</si>
  <si>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</si>
  <si>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</si>
  <si>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</si>
  <si>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</si>
  <si>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</si>
  <si>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</si>
  <si>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</si>
  <si>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</si>
  <si>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</si>
  <si>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</si>
  <si>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</si>
  <si>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</si>
  <si>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</si>
  <si>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</si>
  <si>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</si>
  <si>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</si>
  <si>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</si>
  <si>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</si>
  <si>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</si>
  <si>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</si>
  <si>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</si>
  <si>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</si>
  <si>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</si>
  <si>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</si>
  <si>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</si>
  <si>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</si>
  <si>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</si>
  <si>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</si>
  <si>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</si>
  <si>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</si>
  <si>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</si>
  <si>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</si>
  <si>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</si>
  <si>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</si>
  <si>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</si>
  <si>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</si>
  <si>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</si>
  <si>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</si>
  <si>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</si>
  <si>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</si>
  <si>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</si>
  <si>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</si>
  <si>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</si>
  <si>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</si>
  <si>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</si>
  <si>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</si>
  <si>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</si>
  <si>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</si>
  <si>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</si>
  <si>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</si>
  <si>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</si>
  <si>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</si>
  <si>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</si>
  <si>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</si>
  <si>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</si>
  <si>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</si>
  <si>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</si>
  <si>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</si>
  <si>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</si>
  <si>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</si>
  <si>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</si>
  <si>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</si>
  <si>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</si>
  <si>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</si>
  <si>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</si>
  <si>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</si>
  <si>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</si>
  <si>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</si>
  <si>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</si>
  <si>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</si>
  <si>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</si>
  <si>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</si>
  <si>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</si>
  <si>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</si>
  <si>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</si>
  <si>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</si>
  <si>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</si>
  <si>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</si>
  <si>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</si>
  <si>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</si>
  <si>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</si>
  <si>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</si>
  <si>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</si>
  <si>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</si>
  <si>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</si>
  <si>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</si>
  <si>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</si>
  <si>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</si>
  <si>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</si>
  <si>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</si>
  <si>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</si>
  <si>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</si>
  <si>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</si>
  <si>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</si>
  <si>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</si>
  <si>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</si>
  <si>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</si>
  <si>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</si>
  <si>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</si>
  <si>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</si>
  <si>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</si>
  <si>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</si>
  <si>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</si>
  <si>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</si>
  <si>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</si>
  <si>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</si>
  <si>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</si>
  <si>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</si>
  <si>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</si>
  <si>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</si>
  <si>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</si>
  <si>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</si>
  <si>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</si>
  <si>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</si>
  <si>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</si>
  <si>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</si>
  <si>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</si>
  <si>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</si>
  <si>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</si>
  <si>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</si>
  <si>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</si>
  <si>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</si>
  <si>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</si>
  <si>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</si>
  <si>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</si>
  <si>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</si>
  <si>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</si>
  <si>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</si>
  <si>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</si>
  <si>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</si>
  <si>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</si>
  <si>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</si>
  <si>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</si>
  <si>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</si>
  <si>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</si>
  <si>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</si>
  <si>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</si>
  <si>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</si>
  <si>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</si>
  <si>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</si>
  <si>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</si>
  <si>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</si>
  <si>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</si>
  <si>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</si>
  <si>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</si>
  <si>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</si>
  <si>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</si>
  <si>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</si>
  <si>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</si>
  <si>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</si>
  <si>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</si>
  <si>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</si>
  <si>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</si>
  <si>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</si>
  <si>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</si>
  <si>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</si>
  <si>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</si>
  <si>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</si>
  <si>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</si>
  <si>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</si>
  <si>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</si>
  <si>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</si>
  <si>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</si>
  <si>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</si>
  <si>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</si>
  <si>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</si>
  <si>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</si>
  <si>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</si>
  <si>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</si>
  <si>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</si>
  <si>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</si>
  <si>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</si>
  <si>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</si>
  <si>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</si>
  <si>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</si>
  <si>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</si>
  <si>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</si>
  <si>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</si>
  <si>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</si>
  <si>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</si>
  <si>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</si>
  <si>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</si>
  <si>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</si>
  <si>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</si>
  <si>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</si>
  <si>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</si>
  <si>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</si>
  <si>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</si>
  <si>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</si>
  <si>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</si>
  <si>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</si>
  <si>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</si>
  <si>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</si>
  <si>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</si>
  <si>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</si>
  <si>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</si>
  <si>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</si>
  <si>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</si>
  <si>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</si>
  <si>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</si>
  <si>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</si>
  <si>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</si>
  <si>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</si>
  <si>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</si>
  <si>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</si>
  <si>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</si>
  <si>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</si>
  <si>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</si>
  <si>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</si>
  <si>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</si>
  <si>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</si>
  <si>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</si>
  <si>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</si>
  <si>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</si>
  <si>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</si>
  <si>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</si>
  <si>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</si>
  <si>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</si>
  <si>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</si>
  <si>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</si>
  <si>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</si>
  <si>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</si>
  <si>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</si>
  <si>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</si>
  <si>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</si>
  <si>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</si>
  <si>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</si>
  <si>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</si>
  <si>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</si>
  <si>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</si>
  <si>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</si>
  <si>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</si>
  <si>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</si>
  <si>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</si>
  <si>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</si>
  <si>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</si>
  <si>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</si>
  <si>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</si>
  <si>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</si>
  <si>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</si>
  <si>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</si>
  <si>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</si>
  <si>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</si>
  <si>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</si>
  <si>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</si>
  <si>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</si>
  <si>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</si>
  <si>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</si>
  <si>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</si>
  <si>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</si>
  <si>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</si>
  <si>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</si>
  <si>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</si>
  <si>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</si>
  <si>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</si>
  <si>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</si>
  <si>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</si>
  <si>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</si>
  <si>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</si>
  <si>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</si>
  <si>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</si>
  <si>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</si>
  <si>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</si>
  <si>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</si>
  <si>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</si>
  <si>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</si>
  <si>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</si>
  <si>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</si>
  <si>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</si>
  <si>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</si>
  <si>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</si>
  <si>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</si>
  <si>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</si>
  <si>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</si>
  <si>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</si>
  <si>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</si>
  <si>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</si>
  <si>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</si>
  <si>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</si>
  <si>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</si>
  <si>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</si>
  <si>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</si>
  <si>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</si>
  <si>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</si>
  <si>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</si>
  <si>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</si>
  <si>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</si>
  <si>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</si>
  <si>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</si>
  <si>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</si>
  <si>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</si>
  <si>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</si>
  <si>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</si>
  <si>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</si>
  <si>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</si>
  <si>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</si>
  <si>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</si>
  <si>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</si>
  <si>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</si>
  <si>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</si>
  <si>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</si>
  <si>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</si>
  <si>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</si>
  <si>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</si>
  <si>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</si>
  <si>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</si>
  <si>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</si>
  <si>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</si>
  <si>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</si>
  <si>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</si>
  <si>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</si>
  <si>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</si>
  <si>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</si>
  <si>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</si>
  <si>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</si>
  <si>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</si>
  <si>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</si>
  <si>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</si>
  <si>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</si>
  <si>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</si>
  <si>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</si>
  <si>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</si>
  <si>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</si>
  <si>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</si>
  <si>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</si>
  <si>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</si>
  <si>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</si>
  <si>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</si>
  <si>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</si>
  <si>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</si>
  <si>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</si>
  <si>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</si>
  <si>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</si>
  <si>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</si>
  <si>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</si>
  <si>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</si>
  <si>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</si>
  <si>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</si>
  <si>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</si>
  <si>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</si>
  <si>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</si>
  <si>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</si>
  <si>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</si>
  <si>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</si>
  <si>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</si>
  <si>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</si>
  <si>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</si>
  <si>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</si>
  <si>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</si>
  <si>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</si>
  <si>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</si>
  <si>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</si>
  <si>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</si>
  <si>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</si>
  <si>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</si>
  <si>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</si>
  <si>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</si>
  <si>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</si>
  <si>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</si>
  <si>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</si>
  <si>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</si>
  <si>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</si>
  <si>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</si>
  <si>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</si>
  <si>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</si>
  <si>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</si>
  <si>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</si>
  <si>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</si>
  <si>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</si>
  <si>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</si>
  <si>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</si>
  <si>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</si>
  <si>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</si>
  <si>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</si>
  <si>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</si>
  <si>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</si>
  <si>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</si>
  <si>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</si>
  <si>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</si>
  <si>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</si>
  <si>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</si>
  <si>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</si>
  <si>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</si>
  <si>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</si>
  <si>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</si>
  <si>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</si>
  <si>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</si>
  <si>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</si>
  <si>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</si>
  <si>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</si>
  <si>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</si>
  <si>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</si>
  <si>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</si>
  <si>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</si>
  <si>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</si>
  <si>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</si>
  <si>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</si>
  <si>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</si>
  <si>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</si>
  <si>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</si>
  <si>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</si>
  <si>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</si>
  <si>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</si>
  <si>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</si>
  <si>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</si>
  <si>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</si>
  <si>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</si>
  <si>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</si>
  <si>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</si>
  <si>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</si>
  <si>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</si>
  <si>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</si>
  <si>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</si>
  <si>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</si>
  <si>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</si>
  <si>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</si>
  <si>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</si>
  <si>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</si>
  <si>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</si>
  <si>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</si>
  <si>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</si>
  <si>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</si>
  <si>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</si>
  <si>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</si>
  <si>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</si>
  <si>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</si>
  <si>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</si>
  <si>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</si>
  <si>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</si>
  <si>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</si>
  <si>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</si>
  <si>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</si>
  <si>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</si>
  <si>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</si>
  <si>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</si>
  <si>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</si>
  <si>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</si>
  <si>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</si>
  <si>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</si>
  <si>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</si>
  <si>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</si>
  <si>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</si>
  <si>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</si>
  <si>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</si>
  <si>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</si>
  <si>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</si>
  <si>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</si>
  <si>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</si>
  <si>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</si>
  <si>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</si>
  <si>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</si>
  <si>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</si>
  <si>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</si>
  <si>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</si>
  <si>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</si>
  <si>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</si>
  <si>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</si>
  <si>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</si>
  <si>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</si>
  <si>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</si>
  <si>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</si>
  <si>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</si>
  <si>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</si>
  <si>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</si>
  <si>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</si>
  <si>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</si>
  <si>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</si>
  <si>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</si>
  <si>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</si>
  <si>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</si>
  <si>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</si>
  <si>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</si>
  <si>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</si>
  <si>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</si>
  <si>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</si>
  <si>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</si>
  <si>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</si>
  <si>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</si>
  <si>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</si>
  <si>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</si>
  <si>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</si>
  <si>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</si>
  <si>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</si>
  <si>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</si>
  <si>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</si>
  <si>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</si>
  <si>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</si>
  <si>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</si>
  <si>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</si>
  <si>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</si>
  <si>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</si>
  <si>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</si>
  <si>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</si>
  <si>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</si>
  <si>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</si>
  <si>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</si>
  <si>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</si>
  <si>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</si>
  <si>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</si>
  <si>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</si>
  <si>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</si>
  <si>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</si>
  <si>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</si>
  <si>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</si>
  <si>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</si>
  <si>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</si>
  <si>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</si>
  <si>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</si>
  <si>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</si>
  <si>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</si>
  <si>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</si>
  <si>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</si>
  <si>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</si>
  <si>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</si>
  <si>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</si>
  <si>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</si>
  <si>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</si>
  <si>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</si>
  <si>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</si>
  <si>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</si>
  <si>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</si>
  <si>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</si>
  <si>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</si>
  <si>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</si>
  <si>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</si>
  <si>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</si>
  <si>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</si>
  <si>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</si>
  <si>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</si>
  <si>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</si>
  <si>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</si>
  <si>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</si>
  <si>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</si>
  <si>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</si>
  <si>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</si>
  <si>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</si>
  <si>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</si>
  <si>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</si>
  <si>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</si>
  <si>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</si>
  <si>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</si>
  <si>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</si>
  <si>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</si>
  <si>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</si>
  <si>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</si>
  <si>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</si>
  <si>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</si>
  <si>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</si>
  <si>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</si>
  <si>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</si>
  <si>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</si>
  <si>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</si>
  <si>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</si>
  <si>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</si>
  <si>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</si>
  <si>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</si>
  <si>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</si>
  <si>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</si>
  <si>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</si>
  <si>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</si>
  <si>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</si>
  <si>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</si>
  <si>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</si>
  <si>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</si>
  <si>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</si>
  <si>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</si>
  <si>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</si>
  <si>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</si>
  <si>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</si>
  <si>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</si>
  <si>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</si>
  <si>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</si>
  <si>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</si>
  <si>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</si>
  <si>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</si>
  <si>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</si>
  <si>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</si>
  <si>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</si>
  <si>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</si>
  <si>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</si>
  <si>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</si>
  <si>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</si>
  <si>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</si>
  <si>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</si>
  <si>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</si>
  <si>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</si>
  <si>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</si>
  <si>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</si>
  <si>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</si>
  <si>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</si>
  <si>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</si>
  <si>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</si>
  <si>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</si>
  <si>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</si>
  <si>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</si>
  <si>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</si>
  <si>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</si>
  <si>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</si>
  <si>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</si>
  <si>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</si>
  <si>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</si>
  <si>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</si>
  <si>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</si>
  <si>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</si>
  <si>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</si>
  <si>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</si>
  <si>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</si>
  <si>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</si>
  <si>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</si>
  <si>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</si>
  <si>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</si>
  <si>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</si>
  <si>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</si>
  <si>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</si>
  <si>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</si>
  <si>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</si>
  <si>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</si>
  <si>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</si>
  <si>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</si>
  <si>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</si>
  <si>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</si>
  <si>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</si>
  <si>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</si>
  <si>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</si>
  <si>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</si>
  <si>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</si>
  <si>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</si>
  <si>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</si>
  <si>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</si>
  <si>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</si>
  <si>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</si>
  <si>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</si>
  <si>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</si>
  <si>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</si>
  <si>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</si>
  <si>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</si>
  <si>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</si>
  <si>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</si>
  <si>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</si>
  <si>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</si>
  <si>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</si>
  <si>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</si>
  <si>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</si>
  <si>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</si>
  <si>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</si>
  <si>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</si>
  <si>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</si>
  <si>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</si>
  <si>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</si>
  <si>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</si>
  <si>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</si>
  <si>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</si>
  <si>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</si>
  <si>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</si>
  <si>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</si>
  <si>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</si>
  <si>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</si>
  <si>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</si>
  <si>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</si>
  <si>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</si>
  <si>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</si>
  <si>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</si>
  <si>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</si>
  <si>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</si>
  <si>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</si>
  <si>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</si>
  <si>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</si>
  <si>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</si>
  <si>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</si>
  <si>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</si>
  <si>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</si>
  <si>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</si>
  <si>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</si>
  <si>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</si>
  <si>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</si>
  <si>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</si>
  <si>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</si>
  <si>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</si>
  <si>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</si>
  <si>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</si>
  <si>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</si>
  <si>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</si>
  <si>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</si>
  <si>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</si>
  <si>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</si>
  <si>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</si>
  <si>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</si>
  <si>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</si>
  <si>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</si>
  <si>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</si>
  <si>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</si>
  <si>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</si>
  <si>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</si>
  <si>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</si>
  <si>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</si>
  <si>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</si>
  <si>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</si>
  <si>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</si>
  <si>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</si>
  <si>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</si>
  <si>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</si>
  <si>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</si>
  <si>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</si>
  <si>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</si>
  <si>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</si>
  <si>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</si>
  <si>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</si>
  <si>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</si>
  <si>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</si>
  <si>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</si>
  <si>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</si>
  <si>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</si>
  <si>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</si>
  <si>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</si>
  <si>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</si>
  <si>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</si>
  <si>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</si>
  <si>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</si>
  <si>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</si>
  <si>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</si>
  <si>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</si>
  <si>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</si>
  <si>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</si>
  <si>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</si>
  <si>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</si>
  <si>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</si>
  <si>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</si>
  <si>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</si>
  <si>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</si>
  <si>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</si>
  <si>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</si>
  <si>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</si>
  <si>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</si>
  <si>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</si>
  <si>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</si>
  <si>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</si>
  <si>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</si>
  <si>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</si>
  <si>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</si>
  <si>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</si>
  <si>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</si>
  <si>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</si>
  <si>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</si>
  <si>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</si>
  <si>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</si>
  <si>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</si>
  <si>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</si>
  <si>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</si>
  <si>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</si>
  <si>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</si>
  <si>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</si>
  <si>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</si>
  <si>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</si>
  <si>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</si>
  <si>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</si>
  <si>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</si>
  <si>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</si>
  <si>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</si>
  <si>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</si>
  <si>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</si>
  <si>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</si>
  <si>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</si>
  <si>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</si>
  <si>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</si>
  <si>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</si>
  <si>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</si>
  <si>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</si>
  <si>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</si>
  <si>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</si>
  <si>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</si>
  <si>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</si>
  <si>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</si>
  <si>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</si>
  <si>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</si>
  <si>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</si>
  <si>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</si>
  <si>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</si>
  <si>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</si>
  <si>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</si>
  <si>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</si>
  <si>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</si>
  <si>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</si>
  <si>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</si>
  <si>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</si>
  <si>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</si>
  <si>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</si>
  <si>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</si>
  <si>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</si>
  <si>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</si>
  <si>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</si>
  <si>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</si>
  <si>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</si>
  <si>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</si>
  <si>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</si>
  <si>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</si>
  <si>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</si>
  <si>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</si>
  <si>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</si>
  <si>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</si>
  <si>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</si>
  <si>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</si>
  <si>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</si>
  <si>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</si>
  <si>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</si>
  <si>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</si>
  <si>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</si>
  <si>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</si>
  <si>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</si>
  <si>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</si>
  <si>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</si>
  <si>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</si>
  <si>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</si>
  <si>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</si>
  <si>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</si>
  <si>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</si>
  <si>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</si>
  <si>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</si>
  <si>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</si>
  <si>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</si>
  <si>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</si>
  <si>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</si>
  <si>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</si>
  <si>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</si>
  <si>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</si>
  <si>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</si>
  <si>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</si>
  <si>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</si>
  <si>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</si>
  <si>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</si>
  <si>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</si>
  <si>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</si>
  <si>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</si>
  <si>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</si>
  <si>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</si>
  <si>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</si>
  <si>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</si>
  <si>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</si>
  <si>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</si>
  <si>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</si>
  <si>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</si>
  <si>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</si>
  <si>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</si>
  <si>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</si>
  <si>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</si>
  <si>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</si>
  <si>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</si>
  <si>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</si>
  <si>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</si>
  <si>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</si>
  <si>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</si>
  <si>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</si>
  <si>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</si>
  <si>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</si>
  <si>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</si>
  <si>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</si>
  <si>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</si>
  <si>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</si>
  <si>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</si>
  <si>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</si>
  <si>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</si>
  <si>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</si>
  <si>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</si>
  <si>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</si>
  <si>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</si>
  <si>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</si>
  <si>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</si>
  <si>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</si>
  <si>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</si>
  <si>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</si>
  <si>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</si>
  <si>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</si>
  <si>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</si>
  <si>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</si>
  <si>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</si>
  <si>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</si>
  <si>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</si>
  <si>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</si>
  <si>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</si>
  <si>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</si>
  <si>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</si>
  <si>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</si>
  <si>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</si>
  <si>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</si>
  <si>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</si>
  <si>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</si>
  <si>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</si>
  <si>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</si>
  <si>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</si>
  <si>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</si>
  <si>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</si>
  <si>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</si>
  <si>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</si>
  <si>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</si>
  <si>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</si>
  <si>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</si>
  <si>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</si>
  <si>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</si>
  <si>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</si>
  <si>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</si>
  <si>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</si>
  <si>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</si>
  <si>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</si>
  <si>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</si>
  <si>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</si>
  <si>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</si>
  <si>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</si>
  <si>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</si>
  <si>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</si>
  <si>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</si>
  <si>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</si>
  <si>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</si>
  <si>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</si>
  <si>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</si>
  <si>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</si>
  <si>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</si>
  <si>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</si>
  <si>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</si>
  <si>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</si>
  <si>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</si>
  <si>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</si>
  <si>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</si>
  <si>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</si>
  <si>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</si>
  <si>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</si>
  <si>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</si>
  <si>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</si>
  <si>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</si>
  <si>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</si>
  <si>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</si>
  <si>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</si>
  <si>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</si>
  <si>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</si>
  <si>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</si>
  <si>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</si>
  <si>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</si>
  <si>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</si>
  <si>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</si>
  <si>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</si>
  <si>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</si>
  <si>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</si>
  <si>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</si>
  <si>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</si>
  <si>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</si>
  <si>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</si>
  <si>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</si>
  <si>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</si>
  <si>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</si>
  <si>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</si>
  <si>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</si>
  <si>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</si>
  <si>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</si>
  <si>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</si>
  <si>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</si>
  <si>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</si>
  <si>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</si>
  <si>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</si>
  <si>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</si>
  <si>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</si>
  <si>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</si>
  <si>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</si>
  <si>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</si>
  <si>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</si>
  <si>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</si>
  <si>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</si>
  <si>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</si>
  <si>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</si>
  <si>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</si>
  <si>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</si>
  <si>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</si>
  <si>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</si>
  <si>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</si>
  <si>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</si>
  <si>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</si>
  <si>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</si>
  <si>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</si>
  <si>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</si>
  <si>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</si>
  <si>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</si>
  <si>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</si>
  <si>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</si>
  <si>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</si>
  <si>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</si>
  <si>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</si>
  <si>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</si>
  <si>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</si>
  <si>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</si>
  <si>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</si>
  <si>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</si>
  <si>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</si>
  <si>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</si>
  <si>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</si>
  <si>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</si>
  <si>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</si>
  <si>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</si>
  <si>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</si>
  <si>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</si>
  <si>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</si>
  <si>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</si>
  <si>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</si>
  <si>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</si>
  <si>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</si>
  <si>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</si>
  <si>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</si>
  <si>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</si>
  <si>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</si>
  <si>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</si>
  <si>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</si>
  <si>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</si>
  <si>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</si>
  <si>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</si>
  <si>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</si>
  <si>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</si>
  <si>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</si>
  <si>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</si>
  <si>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</si>
  <si>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</si>
  <si>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</si>
  <si>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</si>
  <si>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</si>
  <si>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</si>
  <si>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</si>
  <si>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</si>
  <si>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</si>
  <si>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</si>
  <si>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</si>
  <si>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</si>
  <si>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</si>
  <si>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</si>
  <si>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</si>
  <si>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</si>
  <si>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</si>
  <si>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</si>
  <si>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</si>
  <si>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</si>
  <si>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</si>
  <si>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</si>
  <si>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</si>
  <si>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</si>
  <si>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</si>
  <si>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</si>
  <si>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</si>
  <si>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</si>
  <si>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</si>
  <si>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</si>
  <si>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</si>
  <si>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</si>
  <si>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</si>
  <si>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</si>
  <si>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</si>
  <si>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</si>
  <si>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</si>
  <si>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</si>
  <si>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</si>
  <si>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</si>
  <si>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</si>
  <si>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</si>
  <si>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</si>
  <si>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</si>
  <si>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</si>
  <si>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</si>
  <si>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</si>
  <si>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</si>
  <si>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</si>
  <si>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</si>
  <si>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</si>
  <si>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</si>
  <si>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</si>
  <si>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</si>
  <si>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</si>
  <si>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</si>
  <si>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</si>
  <si>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</si>
  <si>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</si>
  <si>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</si>
  <si>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</si>
  <si>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</si>
  <si>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</si>
  <si>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</si>
  <si>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</si>
  <si>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</si>
  <si>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</si>
  <si>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</si>
  <si>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</si>
  <si>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</si>
  <si>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</si>
  <si>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</si>
  <si>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</si>
  <si>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</si>
  <si>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</si>
  <si>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</si>
  <si>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</si>
  <si>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</si>
  <si>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</si>
  <si>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</si>
  <si>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</si>
  <si>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</si>
  <si>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</si>
  <si>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</si>
  <si>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</si>
  <si>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</si>
  <si>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</si>
  <si>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</si>
  <si>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</si>
  <si>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</si>
  <si>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</si>
  <si>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</si>
  <si>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</si>
  <si>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</si>
  <si>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</si>
  <si>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</si>
  <si>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</si>
  <si>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</si>
  <si>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</si>
  <si>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</si>
  <si>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</si>
  <si>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</si>
  <si>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</si>
  <si>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</si>
  <si>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</si>
  <si>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</si>
  <si>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</si>
  <si>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</si>
  <si>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</si>
  <si>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</si>
  <si>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</si>
  <si>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</si>
  <si>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</si>
  <si>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</si>
  <si>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</si>
  <si>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</si>
  <si>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</si>
  <si>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</si>
  <si>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</si>
  <si>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</si>
  <si>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</si>
  <si>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</si>
  <si>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</si>
  <si>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</si>
  <si>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</si>
  <si>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</si>
  <si>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</si>
  <si>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</si>
  <si>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</si>
  <si>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</si>
  <si>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</si>
  <si>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</si>
  <si>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</si>
  <si>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</si>
  <si>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</si>
  <si>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</si>
  <si>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</si>
  <si>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</si>
  <si>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</si>
  <si>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</si>
  <si>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</si>
  <si>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</si>
  <si>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</si>
  <si>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</si>
  <si>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</si>
  <si>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</si>
  <si>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</si>
  <si>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</si>
  <si>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</si>
  <si>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</si>
  <si>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</si>
  <si>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</si>
  <si>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</si>
  <si>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</si>
  <si>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</si>
  <si>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</si>
  <si>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</si>
  <si>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</si>
  <si>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</si>
  <si>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</si>
  <si>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</si>
  <si>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</si>
  <si>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</si>
  <si>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</si>
  <si>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</si>
  <si>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</si>
  <si>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</si>
  <si>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</si>
  <si>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</si>
  <si>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</si>
  <si>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</si>
  <si>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</si>
  <si>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</si>
  <si>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</si>
  <si>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</si>
  <si>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</si>
  <si>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</si>
  <si>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</si>
  <si>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</si>
  <si>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</si>
  <si>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</si>
  <si>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</si>
  <si>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</si>
  <si>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</si>
  <si>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</si>
  <si>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</si>
  <si>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</si>
  <si>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</si>
  <si>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</si>
  <si>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</si>
  <si>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</si>
  <si>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</si>
  <si>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</si>
  <si>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</si>
  <si>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</si>
  <si>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</si>
  <si>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</si>
  <si>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</si>
  <si>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</si>
  <si>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</si>
  <si>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</si>
  <si>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</si>
  <si>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</si>
  <si>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</si>
  <si>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</si>
  <si>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</si>
  <si>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</si>
  <si>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</si>
  <si>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</si>
  <si>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</si>
  <si>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</si>
  <si>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</si>
  <si>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</si>
  <si>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</si>
  <si>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</si>
  <si>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</si>
  <si>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</si>
  <si>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</si>
  <si>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</si>
  <si>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</si>
  <si>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</si>
  <si>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</si>
  <si>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</si>
  <si>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</si>
  <si>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</si>
  <si>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</si>
  <si>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</si>
  <si>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</si>
  <si>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</si>
  <si>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</si>
  <si>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</si>
  <si>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</si>
  <si>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</si>
  <si>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</si>
  <si>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</si>
  <si>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</si>
  <si>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</si>
  <si>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</si>
  <si>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</si>
  <si>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</si>
  <si>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</si>
  <si>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</si>
  <si>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</si>
  <si>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</si>
  <si>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</si>
  <si>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</si>
  <si>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</si>
  <si>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</si>
  <si>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</si>
  <si>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</si>
  <si>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</si>
  <si>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</si>
  <si>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</si>
  <si>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</si>
  <si>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</si>
  <si>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</si>
  <si>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</si>
  <si>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</si>
  <si>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</si>
  <si>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</si>
  <si>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</si>
  <si>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</si>
  <si>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</si>
  <si>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</si>
  <si>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</si>
  <si>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</si>
  <si>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</si>
  <si>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</si>
  <si>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</si>
  <si>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</si>
  <si>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</si>
  <si>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</si>
  <si>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</si>
  <si>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</si>
  <si>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</si>
  <si>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</si>
  <si>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</si>
  <si>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</si>
  <si>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</si>
  <si>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</si>
  <si>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</si>
  <si>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</si>
  <si>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</si>
  <si>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</si>
  <si>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</si>
  <si>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</si>
  <si>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</si>
  <si>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</si>
  <si>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</si>
  <si>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</si>
  <si>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</si>
  <si>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</si>
  <si>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</si>
  <si>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</si>
  <si>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</si>
  <si>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</si>
  <si>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</si>
  <si>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</si>
  <si>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</si>
  <si>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</si>
  <si>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</si>
  <si>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</si>
  <si>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</si>
  <si>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</si>
  <si>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</si>
  <si>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</si>
  <si>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</si>
  <si>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</si>
  <si>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</si>
  <si>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</si>
  <si>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</si>
  <si>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</si>
  <si>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</si>
  <si>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</si>
  <si>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</si>
  <si>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</si>
  <si>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</si>
  <si>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</si>
  <si>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</si>
  <si>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</si>
  <si>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</si>
  <si>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</si>
  <si>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</si>
  <si>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</si>
  <si>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</si>
  <si>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</si>
  <si>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</si>
  <si>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</si>
  <si>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</si>
  <si>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</si>
  <si>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</si>
  <si>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</si>
  <si>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</si>
  <si>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</si>
  <si>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</si>
  <si>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</si>
  <si>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</si>
  <si>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</si>
  <si>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</si>
  <si>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</si>
  <si>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</si>
  <si>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</si>
  <si>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</si>
  <si>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</si>
  <si>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</si>
  <si>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</si>
  <si>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</si>
  <si>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</si>
  <si>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</si>
  <si>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</si>
  <si>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</si>
  <si>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</si>
  <si>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</si>
  <si>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</si>
  <si>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</si>
  <si>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</si>
  <si>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</si>
  <si>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</si>
  <si>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</si>
  <si>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</si>
  <si>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</si>
  <si>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</si>
  <si>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</si>
  <si>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</si>
  <si>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</si>
  <si>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</si>
  <si>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</si>
  <si>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</si>
  <si>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</si>
  <si>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</si>
  <si>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</si>
  <si>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</si>
  <si>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</si>
  <si>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</si>
  <si>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</si>
  <si>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</si>
  <si>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</si>
  <si>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</si>
  <si>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</si>
  <si>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</si>
  <si>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</si>
  <si>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</si>
  <si>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</si>
  <si>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</si>
  <si>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</si>
  <si>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</si>
  <si>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</si>
  <si>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</si>
  <si>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</si>
  <si>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</si>
  <si>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</si>
  <si>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</si>
  <si>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</si>
  <si>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</si>
  <si>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</si>
  <si>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</si>
  <si>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</si>
  <si>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</si>
  <si>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</si>
  <si>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</si>
  <si>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</si>
  <si>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</si>
  <si>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</si>
  <si>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</si>
  <si>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</si>
  <si>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</si>
  <si>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</si>
  <si>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</si>
  <si>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</si>
  <si>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</si>
  <si>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</si>
  <si>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</si>
  <si>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</si>
  <si>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</si>
  <si>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</si>
  <si>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</si>
  <si>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</si>
  <si>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</si>
  <si>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</si>
  <si>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</si>
  <si>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</si>
  <si>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</si>
  <si>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</si>
  <si>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</si>
  <si>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</si>
  <si>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</si>
  <si>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</si>
  <si>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</si>
  <si>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</si>
  <si>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</si>
  <si>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</si>
  <si>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</si>
  <si>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</si>
  <si>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</si>
  <si>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</si>
  <si>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</si>
  <si>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</si>
  <si>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</si>
  <si>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</si>
  <si>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</si>
  <si>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</si>
  <si>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</si>
  <si>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</si>
  <si>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</si>
  <si>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</si>
  <si>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</si>
  <si>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</si>
  <si>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</si>
  <si>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</si>
  <si>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</si>
  <si>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</si>
  <si>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</si>
  <si>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</si>
  <si>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</si>
  <si>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</si>
  <si>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</si>
  <si>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</si>
  <si>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</si>
  <si>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</si>
  <si>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</si>
  <si>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</si>
  <si>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</si>
  <si>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</si>
  <si>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</si>
  <si>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</si>
  <si>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</si>
  <si>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</si>
  <si>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</si>
  <si>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</si>
  <si>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</si>
  <si>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</si>
  <si>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</si>
  <si>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</si>
  <si>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</si>
  <si>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</si>
  <si>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</si>
  <si>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</si>
  <si>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</si>
  <si>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</si>
  <si>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</si>
  <si>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</si>
  <si>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</si>
  <si>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</si>
  <si>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</si>
  <si>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</si>
  <si>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</si>
  <si>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</si>
  <si>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</si>
  <si>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</si>
  <si>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</si>
  <si>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</si>
  <si>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</si>
  <si>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</si>
  <si>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</si>
  <si>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</si>
  <si>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</si>
  <si>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</si>
  <si>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</si>
  <si>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</si>
  <si>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</si>
  <si>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</si>
  <si>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</si>
  <si>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</si>
  <si>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</si>
  <si>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</si>
  <si>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</si>
  <si>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</si>
  <si>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</si>
  <si>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</si>
  <si>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</si>
  <si>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</si>
  <si>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</si>
  <si>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</si>
  <si>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</si>
  <si>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</si>
  <si>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</si>
  <si>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</si>
  <si>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</si>
  <si>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</si>
  <si>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</si>
  <si>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</si>
  <si>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</si>
  <si>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</si>
  <si>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</si>
  <si>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</si>
  <si>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</si>
  <si>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</si>
  <si>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</si>
  <si>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</si>
  <si>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</si>
  <si>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</si>
  <si>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</si>
  <si>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</si>
  <si>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</si>
  <si>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</si>
  <si>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</si>
  <si>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</si>
  <si>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</si>
  <si>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</si>
  <si>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</si>
  <si>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</si>
  <si>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</si>
  <si>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</si>
  <si>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</si>
  <si>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</si>
  <si>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</si>
  <si>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</si>
  <si>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</si>
  <si>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</si>
  <si>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</si>
  <si>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</si>
  <si>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</si>
  <si>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</si>
  <si>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</si>
  <si>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</si>
  <si>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</si>
  <si>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</si>
  <si>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</si>
  <si>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</si>
  <si>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</si>
  <si>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</si>
  <si>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</si>
  <si>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</si>
  <si>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</si>
  <si>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</si>
  <si>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</si>
  <si>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</si>
  <si>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</si>
  <si>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</si>
  <si>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</si>
  <si>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</si>
  <si>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</si>
  <si>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</si>
  <si>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</si>
  <si>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</si>
  <si>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</si>
  <si>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</si>
  <si>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</si>
  <si>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</si>
  <si>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</si>
  <si>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</si>
  <si>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</si>
  <si>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</si>
  <si>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</si>
  <si>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</si>
  <si>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</si>
  <si>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</si>
  <si>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</si>
  <si>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</si>
  <si>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</si>
  <si>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</si>
  <si>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</si>
  <si>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</si>
  <si>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</si>
  <si>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</si>
  <si>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</si>
  <si>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</si>
  <si>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</si>
  <si>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</si>
  <si>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</si>
  <si>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</si>
  <si>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</si>
  <si>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</si>
  <si>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</si>
  <si>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</si>
  <si>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</si>
  <si>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</si>
  <si>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</si>
  <si>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</si>
  <si>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</si>
  <si>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</si>
  <si>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</si>
  <si>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</si>
  <si>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</si>
  <si>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</si>
  <si>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</si>
  <si>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</si>
  <si>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</si>
  <si>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</si>
  <si>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</si>
  <si>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</si>
  <si>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</si>
  <si>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</si>
  <si>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</si>
  <si>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</si>
  <si>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</si>
  <si>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</si>
  <si>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</si>
  <si>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</si>
  <si>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</si>
  <si>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</si>
  <si>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</si>
  <si>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</si>
  <si>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</si>
  <si>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</si>
  <si>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</si>
  <si>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</si>
  <si>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</si>
  <si>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</si>
  <si>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</si>
  <si>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</si>
  <si>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</si>
  <si>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</si>
  <si>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</si>
  <si>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</si>
  <si>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</si>
  <si>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</si>
  <si>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</si>
  <si>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</si>
  <si>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</si>
  <si>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</si>
  <si>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</si>
  <si>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</si>
  <si>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</si>
  <si>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</si>
  <si>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</si>
  <si>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</si>
  <si>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</si>
  <si>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</si>
  <si>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</si>
  <si>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</si>
  <si>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</si>
  <si>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</si>
  <si>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</si>
  <si>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</si>
  <si>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</si>
  <si>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</si>
  <si>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</si>
  <si>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</si>
  <si>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</si>
  <si>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</si>
  <si>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</si>
  <si>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</si>
  <si>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</si>
  <si>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</si>
  <si>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</si>
  <si>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</si>
  <si>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</si>
  <si>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</si>
  <si>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</si>
  <si>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</si>
  <si>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</si>
  <si>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</si>
  <si>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</si>
  <si>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</si>
  <si>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</si>
  <si>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</si>
  <si>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</si>
  <si>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</si>
  <si>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</si>
  <si>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</si>
  <si>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</si>
  <si>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</si>
  <si>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</si>
  <si>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</si>
  <si>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</si>
  <si>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</si>
  <si>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</si>
  <si>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</si>
  <si>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</si>
  <si>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</si>
  <si>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</si>
  <si>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</si>
  <si>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</si>
  <si>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</si>
  <si>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</si>
  <si>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</si>
  <si>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</si>
  <si>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</si>
  <si>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</si>
  <si>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</si>
  <si>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</si>
  <si>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</si>
  <si>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</si>
  <si>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</si>
  <si>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</si>
  <si>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</si>
  <si>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</si>
  <si>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</si>
  <si>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</si>
  <si>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</si>
  <si>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</si>
  <si>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</si>
  <si>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</si>
  <si>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</si>
  <si>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</si>
  <si>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</si>
  <si>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</si>
  <si>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</si>
  <si>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</si>
  <si>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</si>
  <si>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</si>
  <si>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</si>
  <si>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</si>
  <si>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</si>
  <si>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</si>
  <si>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</si>
  <si>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</si>
  <si>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</si>
  <si>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</si>
  <si>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</si>
  <si>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</si>
  <si>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</si>
  <si>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</si>
  <si>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</si>
  <si>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</si>
  <si>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</si>
  <si>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</si>
  <si>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</si>
  <si>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</si>
  <si>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</si>
  <si>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</si>
  <si>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</si>
  <si>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</si>
  <si>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</si>
  <si>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</si>
  <si>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</si>
  <si>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</si>
  <si>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</si>
  <si>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</si>
  <si>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</si>
  <si>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</si>
  <si>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</si>
  <si>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</si>
  <si>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</si>
  <si>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</si>
  <si>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</si>
  <si>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</si>
  <si>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</si>
  <si>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</si>
  <si>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</si>
  <si>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</si>
  <si>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</si>
  <si>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</si>
  <si>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</si>
  <si>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</si>
  <si>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</si>
  <si>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</si>
  <si>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</si>
  <si>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</si>
  <si>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</si>
  <si>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</si>
  <si>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</si>
  <si>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</si>
  <si>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</si>
  <si>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</si>
  <si>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</si>
  <si>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</si>
  <si>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</si>
  <si>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</si>
  <si>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</si>
  <si>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</si>
  <si>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</si>
  <si>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</si>
  <si>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</si>
  <si>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</si>
  <si>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</si>
  <si>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</si>
  <si>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</si>
  <si>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</si>
  <si>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</si>
  <si>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</si>
  <si>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</si>
  <si>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</si>
  <si>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</si>
  <si>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</si>
  <si>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</si>
  <si>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</si>
  <si>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</si>
  <si>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</si>
  <si>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</si>
  <si>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</si>
  <si>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</si>
  <si>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</si>
  <si>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</si>
  <si>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</si>
  <si>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</si>
  <si>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</si>
  <si>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</si>
  <si>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</si>
  <si>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</si>
  <si>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</si>
  <si>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</si>
  <si>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</si>
  <si>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</si>
  <si>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</si>
  <si>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</si>
  <si>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</si>
  <si>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</si>
  <si>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</si>
  <si>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</si>
  <si>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</si>
  <si>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</si>
  <si>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</si>
  <si>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</si>
  <si>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</si>
  <si>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</si>
  <si>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</si>
  <si>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</si>
  <si>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</si>
  <si>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</si>
  <si>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</si>
  <si>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</si>
  <si>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</si>
  <si>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</si>
  <si>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</si>
  <si>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</si>
  <si>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</si>
  <si>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</si>
  <si>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</si>
  <si>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</si>
  <si>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</si>
  <si>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</si>
  <si>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</si>
  <si>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</si>
  <si>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</si>
  <si>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</si>
  <si>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</si>
  <si>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</si>
  <si>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</si>
  <si>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</si>
  <si>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</si>
  <si>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</si>
  <si>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</si>
  <si>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</si>
  <si>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</si>
  <si>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</si>
  <si>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</si>
  <si>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</si>
  <si>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</si>
  <si>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</si>
  <si>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</si>
  <si>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</si>
  <si>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</si>
  <si>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</si>
  <si>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</si>
  <si>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</si>
  <si>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</si>
  <si>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</si>
  <si>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</si>
  <si>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</si>
  <si>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</si>
  <si>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</si>
  <si>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</si>
  <si>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</si>
  <si>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</si>
  <si>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</si>
  <si>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</si>
  <si>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</si>
  <si>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</si>
  <si>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</si>
  <si>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</si>
  <si>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</si>
  <si>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</si>
  <si>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</si>
  <si>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</si>
  <si>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</si>
  <si>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</si>
  <si>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</si>
  <si>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</si>
  <si>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</si>
  <si>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</si>
  <si>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</si>
  <si>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</si>
  <si>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</si>
  <si>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</si>
  <si>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</si>
  <si>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</si>
  <si>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</si>
  <si>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</si>
  <si>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</si>
  <si>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</si>
  <si>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</si>
  <si>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</si>
  <si>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</si>
  <si>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</si>
  <si>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</si>
  <si>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</si>
  <si>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</si>
  <si>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</si>
  <si>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</si>
  <si>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</si>
  <si>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</si>
  <si>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</si>
  <si>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</si>
  <si>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</si>
  <si>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</si>
  <si>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</si>
  <si>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</si>
  <si>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</si>
  <si>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</si>
  <si>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</si>
  <si>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</si>
  <si>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</si>
  <si>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</si>
  <si>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</si>
  <si>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</si>
  <si>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</si>
  <si>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</si>
  <si>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</si>
  <si>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</si>
  <si>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</si>
  <si>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</si>
  <si>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</si>
  <si>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</si>
  <si>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</si>
  <si>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</si>
  <si>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</si>
  <si>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</si>
  <si>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</si>
  <si>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</si>
  <si>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</si>
  <si>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</si>
  <si>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</si>
  <si>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</si>
  <si>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</si>
  <si>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</si>
  <si>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</si>
  <si>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</si>
  <si>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</si>
  <si>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</si>
  <si>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</si>
  <si>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</si>
  <si>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</si>
  <si>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</si>
  <si>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</si>
  <si>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</si>
  <si>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</si>
  <si>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</si>
  <si>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</si>
  <si>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</si>
  <si>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</si>
  <si>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</si>
  <si>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</si>
  <si>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</si>
  <si>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</si>
  <si>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</si>
  <si>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</si>
  <si>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</si>
  <si>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</si>
  <si>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</si>
  <si>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</si>
  <si>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</si>
  <si>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</si>
  <si>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</si>
  <si>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</si>
  <si>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</si>
  <si>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</si>
  <si>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</si>
  <si>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</si>
  <si>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</si>
  <si>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</si>
  <si>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</si>
  <si>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</si>
  <si>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</si>
  <si>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</si>
  <si>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</si>
  <si>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</si>
  <si>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</si>
  <si>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</si>
  <si>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</si>
  <si>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</si>
  <si>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</si>
  <si>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</si>
  <si>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</si>
  <si>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</si>
  <si>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</si>
  <si>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</si>
  <si>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</si>
  <si>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</si>
  <si>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</si>
  <si>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</si>
  <si>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</si>
  <si>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</si>
  <si>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</si>
  <si>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</si>
  <si>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</si>
  <si>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</si>
  <si>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</si>
  <si>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</si>
  <si>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</si>
  <si>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</si>
  <si>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</si>
  <si>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</si>
  <si>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</si>
  <si>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</si>
  <si>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</si>
  <si>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</si>
  <si>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</si>
  <si>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</si>
  <si>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</si>
  <si>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</si>
  <si>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</si>
  <si>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</si>
  <si>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</si>
  <si>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</si>
  <si>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</si>
  <si>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</si>
  <si>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</si>
  <si>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</si>
  <si>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</si>
  <si>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</si>
  <si>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</si>
  <si>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</si>
  <si>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</si>
  <si>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</si>
  <si>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</si>
  <si>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</si>
  <si>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</si>
  <si>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</si>
  <si>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</si>
  <si>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</si>
  <si>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</si>
  <si>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</si>
  <si>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</si>
  <si>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</si>
  <si>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</si>
  <si>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</si>
  <si>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</si>
  <si>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</si>
  <si>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</si>
  <si>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</si>
  <si>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</si>
  <si>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</si>
  <si>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</si>
  <si>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</si>
  <si>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</si>
  <si>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</si>
  <si>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</si>
  <si>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</si>
  <si>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</si>
  <si>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</si>
  <si>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</si>
  <si>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</si>
  <si>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</si>
  <si>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</si>
  <si>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</si>
  <si>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</si>
  <si>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</si>
  <si>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</si>
  <si>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</si>
  <si>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</si>
  <si>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</si>
  <si>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</si>
  <si>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</si>
  <si>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</si>
  <si>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</si>
  <si>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</si>
  <si>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</si>
  <si>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</si>
  <si>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</si>
  <si>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</si>
  <si>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</si>
  <si>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</si>
  <si>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</si>
  <si>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</si>
  <si>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</si>
  <si>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</si>
  <si>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</si>
  <si>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</si>
  <si>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</si>
  <si>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</si>
  <si>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</si>
  <si>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</si>
  <si>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</si>
  <si>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</si>
  <si>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</si>
  <si>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</si>
  <si>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</si>
  <si>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</si>
  <si>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</si>
  <si>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</si>
  <si>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</si>
  <si>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</si>
  <si>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</si>
  <si>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</si>
  <si>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</si>
  <si>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</si>
  <si>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</si>
  <si>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</si>
  <si>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</si>
  <si>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</si>
  <si>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</si>
  <si>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</si>
  <si>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</si>
  <si>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</si>
  <si>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</si>
  <si>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</si>
  <si>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</si>
  <si>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</si>
  <si>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</si>
  <si>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</si>
  <si>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</si>
  <si>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</si>
  <si>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</si>
  <si>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</si>
  <si>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</si>
  <si>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</si>
  <si>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</si>
  <si>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</si>
  <si>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</si>
  <si>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</si>
  <si>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</si>
  <si>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</si>
  <si>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</si>
  <si>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</si>
  <si>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</si>
  <si>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</si>
  <si>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</si>
  <si>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</si>
  <si>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</si>
  <si>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</si>
  <si>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</si>
  <si>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</si>
  <si>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</si>
  <si>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</si>
  <si>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</si>
  <si>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</si>
  <si>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</si>
  <si>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</si>
  <si>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</si>
  <si>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</si>
  <si>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</si>
  <si>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</si>
  <si>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</si>
  <si>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</si>
  <si>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</si>
  <si>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</si>
  <si>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</si>
  <si>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</si>
  <si>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</si>
  <si>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</si>
  <si>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</si>
  <si>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</si>
  <si>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</si>
  <si>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</si>
  <si>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</si>
  <si>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</si>
  <si>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</si>
  <si>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</si>
  <si>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</si>
  <si>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</si>
  <si>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</si>
  <si>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</si>
  <si>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</si>
  <si>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</si>
  <si>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</si>
  <si>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</si>
  <si>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</si>
  <si>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</si>
  <si>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</si>
  <si>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</si>
  <si>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</si>
  <si>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</si>
  <si>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</si>
  <si>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</si>
  <si>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</si>
  <si>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</si>
  <si>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</si>
  <si>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</si>
  <si>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</si>
  <si>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</si>
  <si>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</si>
  <si>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</si>
  <si>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</si>
  <si>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</si>
  <si>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</si>
  <si>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</si>
  <si>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</si>
  <si>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</si>
  <si>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</si>
  <si>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</si>
  <si>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</si>
  <si>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</si>
  <si>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</si>
  <si>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</si>
  <si>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</si>
  <si>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</si>
  <si>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</si>
  <si>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</si>
  <si>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</si>
  <si>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</si>
  <si>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</si>
  <si>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</si>
  <si>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</si>
  <si>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</si>
  <si>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</si>
  <si>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</si>
  <si>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</si>
  <si>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</si>
  <si>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</si>
  <si>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</si>
  <si>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</si>
  <si>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</si>
  <si>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</si>
  <si>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</si>
  <si>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</si>
  <si>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</si>
  <si>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</si>
  <si>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</si>
  <si>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</si>
  <si>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</si>
  <si>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</si>
  <si>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</si>
  <si>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</si>
  <si>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</si>
  <si>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</si>
  <si>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</si>
  <si>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</si>
  <si>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</si>
  <si>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</si>
  <si>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</si>
  <si>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</si>
  <si>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</si>
  <si>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</si>
  <si>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</si>
  <si>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</si>
  <si>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</si>
  <si>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</si>
  <si>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</si>
  <si>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</si>
  <si>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</si>
  <si>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</si>
  <si>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</si>
  <si>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</si>
  <si>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</si>
  <si>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</si>
  <si>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</si>
  <si>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</si>
  <si>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</si>
  <si>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</si>
  <si>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</si>
  <si>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</si>
  <si>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</si>
  <si>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</si>
  <si>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</si>
  <si>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</si>
  <si>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</si>
  <si>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</si>
  <si>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</si>
  <si>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</si>
  <si>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</si>
  <si>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</si>
  <si>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</si>
  <si>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</si>
  <si>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</si>
  <si>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</si>
  <si>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</si>
  <si>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</si>
  <si>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</si>
  <si>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</si>
  <si>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</si>
  <si>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</si>
  <si>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</si>
  <si>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</si>
  <si>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</si>
  <si>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</si>
  <si>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</si>
  <si>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</si>
  <si>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</si>
  <si>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</si>
  <si>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</si>
  <si>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</si>
  <si>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</si>
  <si>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</si>
  <si>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</si>
  <si>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</si>
  <si>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</si>
  <si>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</si>
  <si>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</si>
  <si>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</si>
  <si>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</si>
  <si>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</si>
  <si>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</si>
  <si>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</si>
  <si>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</si>
  <si>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</si>
  <si>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</si>
  <si>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</si>
  <si>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</si>
  <si>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</si>
  <si>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</si>
  <si>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</si>
  <si>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</si>
  <si>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</si>
  <si>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</si>
  <si>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</si>
  <si>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</si>
  <si>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</si>
  <si>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</si>
  <si>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</si>
  <si>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</si>
  <si>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</si>
  <si>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</si>
  <si>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</si>
  <si>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</si>
  <si>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</si>
  <si>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</si>
  <si>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</si>
  <si>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</si>
  <si>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</si>
  <si>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</si>
  <si>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</si>
  <si>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</si>
  <si>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</si>
  <si>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</si>
  <si>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</si>
  <si>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</si>
  <si>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</si>
  <si>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</si>
  <si>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</si>
  <si>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</si>
  <si>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</si>
  <si>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</si>
  <si>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</si>
  <si>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</si>
  <si>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</si>
  <si>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</si>
  <si>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</si>
  <si>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</si>
  <si>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</si>
  <si>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</si>
  <si>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</si>
  <si>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</si>
  <si>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</si>
  <si>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</si>
  <si>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</si>
  <si>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</si>
  <si>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</si>
  <si>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</si>
  <si>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</si>
  <si>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</si>
  <si>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</si>
  <si>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</si>
  <si>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</si>
  <si>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</si>
  <si>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</si>
  <si>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</si>
  <si>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</si>
  <si>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</si>
  <si>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</si>
  <si>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</si>
  <si>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</si>
  <si>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</si>
  <si>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</si>
  <si>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</si>
  <si>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</si>
  <si>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</si>
  <si>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</si>
  <si>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</si>
  <si>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</si>
  <si>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</si>
  <si>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</si>
  <si>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</si>
  <si>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</si>
  <si>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</si>
  <si>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</si>
  <si>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</si>
  <si>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</si>
  <si>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</si>
  <si>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</si>
  <si>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</si>
  <si>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</si>
  <si>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</si>
  <si>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</si>
  <si>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</si>
  <si>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</si>
  <si>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</si>
  <si>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</si>
  <si>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</si>
  <si>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</si>
  <si>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</si>
  <si>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</si>
  <si>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</si>
  <si>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</si>
  <si>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</si>
  <si>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</si>
  <si>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</si>
  <si>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</si>
  <si>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</si>
  <si>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</si>
  <si>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</si>
  <si>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</si>
  <si>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</si>
  <si>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</si>
  <si>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</si>
  <si>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</si>
  <si>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</si>
  <si>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</si>
  <si>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</si>
  <si>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</si>
  <si>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</si>
  <si>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</si>
  <si>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</si>
  <si>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</si>
  <si>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</si>
  <si>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</si>
  <si>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</si>
  <si>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</si>
  <si>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</si>
  <si>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</si>
  <si>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</si>
  <si>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</si>
  <si>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</si>
  <si>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</si>
  <si>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</si>
  <si>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</si>
  <si>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</si>
  <si>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</si>
  <si>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</si>
  <si>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</si>
  <si>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</si>
  <si>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</si>
  <si>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</si>
  <si>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</si>
  <si>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</si>
  <si>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</si>
  <si>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</si>
  <si>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</si>
  <si>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</si>
  <si>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</si>
  <si>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</si>
  <si>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</si>
  <si>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</si>
  <si>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</si>
  <si>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</si>
  <si>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</si>
  <si>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</si>
  <si>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</si>
  <si>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</si>
  <si>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</si>
  <si>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</si>
  <si>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</si>
  <si>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</si>
  <si>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</si>
  <si>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</si>
  <si>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</si>
  <si>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</si>
  <si>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</si>
  <si>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</si>
  <si>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</si>
  <si>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</si>
  <si>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</si>
  <si>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</si>
  <si>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</si>
  <si>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</si>
  <si>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</si>
  <si>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</si>
  <si>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</si>
  <si>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</si>
  <si>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</si>
  <si>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</si>
  <si>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</si>
  <si>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</si>
  <si>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</si>
  <si>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</si>
  <si>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</si>
  <si>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</si>
  <si>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</si>
  <si>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</si>
  <si>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</si>
  <si>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</si>
  <si>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</si>
  <si>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</si>
  <si>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</si>
  <si>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</si>
  <si>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</si>
  <si>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</si>
  <si>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</si>
  <si>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</si>
  <si>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</si>
  <si>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</si>
  <si>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</si>
  <si>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</si>
  <si>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</si>
  <si>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</si>
  <si>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</si>
  <si>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</si>
  <si>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</si>
  <si>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</si>
  <si>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</si>
  <si>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</si>
  <si>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</si>
  <si>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</si>
  <si>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</si>
  <si>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</si>
  <si>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</si>
  <si>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</si>
  <si>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</si>
  <si>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</si>
  <si>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</si>
  <si>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</si>
  <si>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</si>
  <si>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</si>
  <si>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</si>
  <si>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</si>
  <si>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</si>
  <si>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</si>
  <si>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</si>
  <si>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</si>
  <si>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</si>
  <si>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</si>
  <si>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</si>
  <si>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</si>
  <si>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</si>
  <si>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</si>
  <si>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</si>
  <si>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</si>
  <si>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</si>
  <si>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</si>
  <si>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</si>
  <si>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</si>
  <si>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</si>
  <si>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</si>
  <si>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</si>
  <si>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</si>
  <si>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</si>
  <si>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</si>
  <si>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</si>
  <si>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</si>
  <si>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</si>
  <si>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</si>
  <si>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</si>
  <si>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</si>
  <si>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</si>
  <si>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</si>
  <si>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</si>
  <si>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</si>
  <si>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</si>
  <si>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</si>
  <si>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</si>
  <si>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</si>
  <si>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</si>
  <si>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</si>
  <si>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</si>
  <si>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</si>
  <si>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</si>
  <si>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</si>
  <si>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</si>
  <si>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</si>
  <si>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</si>
  <si>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</si>
  <si>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</si>
  <si>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</si>
  <si>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</si>
  <si>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</si>
  <si>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</si>
  <si>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</si>
  <si>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</si>
  <si>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</si>
  <si>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</si>
  <si>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</si>
  <si>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</si>
  <si>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</si>
  <si>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</si>
  <si>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</si>
  <si>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</si>
  <si>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</si>
  <si>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</si>
  <si>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</si>
  <si>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</si>
  <si>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</si>
  <si>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</si>
  <si>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</si>
  <si>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</si>
  <si>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</si>
  <si>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</si>
  <si>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</si>
  <si>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</si>
  <si>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</si>
  <si>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</si>
  <si>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</si>
  <si>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</si>
  <si>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</si>
  <si>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</si>
  <si>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</si>
  <si>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</si>
  <si>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</si>
  <si>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</si>
  <si>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</si>
  <si>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</si>
  <si>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</si>
  <si>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</si>
  <si>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</si>
  <si>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</si>
  <si>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</si>
  <si>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</si>
  <si>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</si>
  <si>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</si>
  <si>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</si>
  <si>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</si>
  <si>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</si>
  <si>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</si>
  <si>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</si>
  <si>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</si>
  <si>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</si>
  <si>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</si>
  <si>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</si>
  <si>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</si>
  <si>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</si>
  <si>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</si>
  <si>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</si>
  <si>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</si>
  <si>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</si>
  <si>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</si>
  <si>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</si>
  <si>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</si>
  <si>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</si>
  <si>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</si>
  <si>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</si>
  <si>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</si>
  <si>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</si>
  <si>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</si>
  <si>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</si>
  <si>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</si>
  <si>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</si>
  <si>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</si>
  <si>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</si>
  <si>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</si>
  <si>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</si>
  <si>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</si>
  <si>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</si>
  <si>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</si>
  <si>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</si>
  <si>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</si>
  <si>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</si>
  <si>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</si>
  <si>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</si>
  <si>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</si>
  <si>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</si>
  <si>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</si>
  <si>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</si>
  <si>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</si>
  <si>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</si>
  <si>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</si>
  <si>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</si>
  <si>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</si>
  <si>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</si>
  <si>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</si>
  <si>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</si>
  <si>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</si>
  <si>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</si>
  <si>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</si>
  <si>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</si>
  <si>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</si>
  <si>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</si>
  <si>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</si>
  <si>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</si>
  <si>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</si>
  <si>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</si>
  <si>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</si>
  <si>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</si>
  <si>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</si>
  <si>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</si>
  <si>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</si>
  <si>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</si>
  <si>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</si>
  <si>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</si>
  <si>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</si>
  <si>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</si>
  <si>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</si>
  <si>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</si>
  <si>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</si>
  <si>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</si>
  <si>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</si>
  <si>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</si>
  <si>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</si>
  <si>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</si>
  <si>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</si>
  <si>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</si>
  <si>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</si>
  <si>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</si>
  <si>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</si>
  <si>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</si>
  <si>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</si>
  <si>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</si>
  <si>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</si>
  <si>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</si>
  <si>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</si>
  <si>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</si>
  <si>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</si>
  <si>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</si>
  <si>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</si>
  <si>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</si>
  <si>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</si>
  <si>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</si>
  <si>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</si>
  <si>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</si>
  <si>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</si>
  <si>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</si>
  <si>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</si>
  <si>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</si>
  <si>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</si>
  <si>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</si>
  <si>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</si>
  <si>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</si>
  <si>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</si>
  <si>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</si>
  <si>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</si>
  <si>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</si>
  <si>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</si>
  <si>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</si>
  <si>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</si>
  <si>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</si>
  <si>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</si>
  <si>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</si>
  <si>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</si>
  <si>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</si>
  <si>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</si>
  <si>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</si>
  <si>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</si>
  <si>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</si>
  <si>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</si>
  <si>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</si>
  <si>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</si>
  <si>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</si>
  <si>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</si>
  <si>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</si>
  <si>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</si>
  <si>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</si>
  <si>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</si>
  <si>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</si>
  <si>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</si>
  <si>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</si>
  <si>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</si>
  <si>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</si>
  <si>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</si>
  <si>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</si>
  <si>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</si>
  <si>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</si>
  <si>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</si>
  <si>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</si>
  <si>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</si>
  <si>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</si>
  <si>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</si>
  <si>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</si>
  <si>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</si>
  <si>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</si>
  <si>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</si>
  <si>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</si>
  <si>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</si>
  <si>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</si>
  <si>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</si>
  <si>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</si>
  <si>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</si>
  <si>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</si>
  <si>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</si>
  <si>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</si>
  <si>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</si>
  <si>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</si>
  <si>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</si>
  <si>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</si>
  <si>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</si>
  <si>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</si>
  <si>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</si>
  <si>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</si>
  <si>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</si>
  <si>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</si>
  <si>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</si>
  <si>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</si>
  <si>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</si>
  <si>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</si>
  <si>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</si>
  <si>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</si>
  <si>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</si>
  <si>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</si>
  <si>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</si>
  <si>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</si>
  <si>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</si>
  <si>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</si>
  <si>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</si>
  <si>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</si>
  <si>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</si>
  <si>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</si>
  <si>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</si>
  <si>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</si>
  <si>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</si>
  <si>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</si>
  <si>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</si>
  <si>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</si>
  <si>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</si>
  <si>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</si>
  <si>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</si>
  <si>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</si>
  <si>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</si>
  <si>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</si>
  <si>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</si>
  <si>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</si>
  <si>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</si>
  <si>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</si>
  <si>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</si>
  <si>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</si>
  <si>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</si>
  <si>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</si>
  <si>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</si>
  <si>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</si>
  <si>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</si>
  <si>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</si>
  <si>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</si>
  <si>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</si>
  <si>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</si>
  <si>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</si>
  <si>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</si>
  <si>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</si>
  <si>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</si>
  <si>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</si>
  <si>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</si>
  <si>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</si>
  <si>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</si>
  <si>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</si>
  <si>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</si>
  <si>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</si>
  <si>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</si>
  <si>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</si>
  <si>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</si>
  <si>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</si>
  <si>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</si>
  <si>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</si>
  <si>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</si>
  <si>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</si>
  <si>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</si>
  <si>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</si>
  <si>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</si>
  <si>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</si>
  <si>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</si>
  <si>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</si>
  <si>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</si>
  <si>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</si>
  <si>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</si>
  <si>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</si>
  <si>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</si>
  <si>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</si>
  <si>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</si>
  <si>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</si>
  <si>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</si>
  <si>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</si>
  <si>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</si>
  <si>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</si>
  <si>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</si>
  <si>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</si>
  <si>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</si>
  <si>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</si>
  <si>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</si>
  <si>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</si>
  <si>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</si>
  <si>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</si>
  <si>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</si>
  <si>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</si>
  <si>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</si>
  <si>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</si>
  <si>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</si>
  <si>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</si>
  <si>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</si>
  <si>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</si>
  <si>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</si>
  <si>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</si>
  <si>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</si>
  <si>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</si>
  <si>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</si>
  <si>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</si>
  <si>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</si>
  <si>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</si>
  <si>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</si>
  <si>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</si>
  <si>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</si>
  <si>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</si>
  <si>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</si>
  <si>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</si>
  <si>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</si>
  <si>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</si>
  <si>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</si>
  <si>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</si>
  <si>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</si>
  <si>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</si>
  <si>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</si>
  <si>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</si>
  <si>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</si>
  <si>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</si>
  <si>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</si>
  <si>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</si>
  <si>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</si>
  <si>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</si>
  <si>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</si>
  <si>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</si>
  <si>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</si>
  <si>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</si>
  <si>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</si>
  <si>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</si>
  <si>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</si>
  <si>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</si>
  <si>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</si>
  <si>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</si>
  <si>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</si>
  <si>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</si>
  <si>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</si>
  <si>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</si>
  <si>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</si>
  <si>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</si>
  <si>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</si>
  <si>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</si>
  <si>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</si>
  <si>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</si>
  <si>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</si>
  <si>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</si>
  <si>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</si>
  <si>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</si>
  <si>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</si>
  <si>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</si>
  <si>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</si>
  <si>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</si>
  <si>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</si>
  <si>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</si>
  <si>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</si>
  <si>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</si>
  <si>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</si>
  <si>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</si>
  <si>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</si>
  <si>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</si>
  <si>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</si>
  <si>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</si>
  <si>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</si>
  <si>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</si>
  <si>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</si>
  <si>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</si>
  <si>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</si>
  <si>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</si>
  <si>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</si>
  <si>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</si>
  <si>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</si>
  <si>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</si>
  <si>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</si>
  <si>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</si>
  <si>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</si>
  <si>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</si>
  <si>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</si>
  <si>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</si>
  <si>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</si>
  <si>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</si>
  <si>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</si>
  <si>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</si>
  <si>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</si>
  <si>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</si>
  <si>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</si>
  <si>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</si>
  <si>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</si>
  <si>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</si>
  <si>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</si>
  <si>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</si>
  <si>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</si>
  <si>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</si>
  <si>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</si>
  <si>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</si>
  <si>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</si>
  <si>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</si>
  <si>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</si>
  <si>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</si>
  <si>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</si>
  <si>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</si>
  <si>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</si>
  <si>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</si>
  <si>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</si>
  <si>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</si>
  <si>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</si>
  <si>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</si>
  <si>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</si>
  <si>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</si>
  <si>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</si>
  <si>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</si>
  <si>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</si>
  <si>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</si>
  <si>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</si>
  <si>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</si>
  <si>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</si>
  <si>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</si>
  <si>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</si>
  <si>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</si>
  <si>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</si>
  <si>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</si>
  <si>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</si>
  <si>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</si>
  <si>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</si>
  <si>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</si>
  <si>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</si>
  <si>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</si>
  <si>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</si>
  <si>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</si>
  <si>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</si>
  <si>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</si>
  <si>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</si>
  <si>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</si>
  <si>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</si>
  <si>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</si>
  <si>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</si>
  <si>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</si>
  <si>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</si>
  <si>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</si>
  <si>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</si>
  <si>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</si>
  <si>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</si>
  <si>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</si>
  <si>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</si>
  <si>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</si>
  <si>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</si>
  <si>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</si>
  <si>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</si>
  <si>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</si>
  <si>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</si>
  <si>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</si>
  <si>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</si>
  <si>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</si>
  <si>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</si>
  <si>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</si>
  <si>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</si>
  <si>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</si>
  <si>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</si>
  <si>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</si>
  <si>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</si>
  <si>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</si>
  <si>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</si>
  <si>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</si>
  <si>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</si>
  <si>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</si>
  <si>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</si>
  <si>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</si>
  <si>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</si>
  <si>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</si>
  <si>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</si>
  <si>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</si>
  <si>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</si>
  <si>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</si>
  <si>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</si>
  <si>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</si>
  <si>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</si>
  <si>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</si>
  <si>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</si>
  <si>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</si>
  <si>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</si>
  <si>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</si>
  <si>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</si>
  <si>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</si>
  <si>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</si>
  <si>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</si>
  <si>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</si>
  <si>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</si>
  <si>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</si>
  <si>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</si>
  <si>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</si>
  <si>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</si>
  <si>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</si>
  <si>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</si>
  <si>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</si>
  <si>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</si>
  <si>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</si>
  <si>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</si>
  <si>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</si>
  <si>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</si>
  <si>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</si>
  <si>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</si>
  <si>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</si>
  <si>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</si>
  <si>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</si>
  <si>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</si>
  <si>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</si>
  <si>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</si>
  <si>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</si>
  <si>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</si>
  <si>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</si>
  <si>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</si>
  <si>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</si>
  <si>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</si>
  <si>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</si>
  <si>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</si>
  <si>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</si>
  <si>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</si>
  <si>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</si>
  <si>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</si>
  <si>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</si>
  <si>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</si>
  <si>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</si>
  <si>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</si>
  <si>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</si>
  <si>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</si>
  <si>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</si>
  <si>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</si>
  <si>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</si>
  <si>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</si>
  <si>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</si>
  <si>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</si>
  <si>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</si>
  <si>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</si>
  <si>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</si>
  <si>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</si>
  <si>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</si>
  <si>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</si>
  <si>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</si>
  <si>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</si>
  <si>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</si>
  <si>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</si>
  <si>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</si>
  <si>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</si>
  <si>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</si>
  <si>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</si>
  <si>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</si>
  <si>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</si>
  <si>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</si>
  <si>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</si>
  <si>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</si>
  <si>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</si>
  <si>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</si>
  <si>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</si>
  <si>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</si>
  <si>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</si>
  <si>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</si>
  <si>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</si>
  <si>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</si>
  <si>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</si>
  <si>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</si>
  <si>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</si>
  <si>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</si>
  <si>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</si>
  <si>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</si>
  <si>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</si>
  <si>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</si>
  <si>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</si>
  <si>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</si>
  <si>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</si>
  <si>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</si>
  <si>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</si>
  <si>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</si>
  <si>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</si>
  <si>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</si>
  <si>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</si>
  <si>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</si>
  <si>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</si>
  <si>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</si>
  <si>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</si>
  <si>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</si>
  <si>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</si>
  <si>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</si>
  <si>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</si>
  <si>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</si>
  <si>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</si>
  <si>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</si>
  <si>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</si>
  <si>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</si>
  <si>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</si>
  <si>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</si>
  <si>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</si>
  <si>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</si>
  <si>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</si>
  <si>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</si>
  <si>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</si>
  <si>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</si>
  <si>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</si>
  <si>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</si>
  <si>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</si>
  <si>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</si>
  <si>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</si>
  <si>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</si>
  <si>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</si>
  <si>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</si>
  <si>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</si>
  <si>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</si>
  <si>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</si>
  <si>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</si>
  <si>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</si>
  <si>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</si>
  <si>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</si>
  <si>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</si>
  <si>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</si>
  <si>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</si>
  <si>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</si>
  <si>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</si>
  <si>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</si>
  <si>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</si>
  <si>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</si>
  <si>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</si>
  <si>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</si>
  <si>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</si>
  <si>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</si>
  <si>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</si>
  <si>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</si>
  <si>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</si>
  <si>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</si>
  <si>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</si>
  <si>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</si>
  <si>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</si>
  <si>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</si>
  <si>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</si>
  <si>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</si>
  <si>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</si>
  <si>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</si>
  <si>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</si>
  <si>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</si>
  <si>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</si>
  <si>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</si>
  <si>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</si>
  <si>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</si>
  <si>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</si>
  <si>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</si>
  <si>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</si>
  <si>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</si>
  <si>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</si>
  <si>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</si>
  <si>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</si>
  <si>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</si>
  <si>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</si>
  <si>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</si>
  <si>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</si>
  <si>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</si>
  <si>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</si>
  <si>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</si>
  <si>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</si>
  <si>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</si>
  <si>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</si>
  <si>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</si>
  <si>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</si>
  <si>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</si>
  <si>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</si>
  <si>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</si>
  <si>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</si>
  <si>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</si>
  <si>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</si>
  <si>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</si>
  <si>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</si>
  <si>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</si>
  <si>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</si>
  <si>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</si>
  <si>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</si>
  <si>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</si>
  <si>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</si>
  <si>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</si>
  <si>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</si>
  <si>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</si>
  <si>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</si>
  <si>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</si>
  <si>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</si>
  <si>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</si>
  <si>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</si>
  <si>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</si>
  <si>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</si>
  <si>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</si>
  <si>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</si>
  <si>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</si>
  <si>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</si>
  <si>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</si>
  <si>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</si>
  <si>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</si>
  <si>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</si>
  <si>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</si>
  <si>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</si>
  <si>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</si>
  <si>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</si>
  <si>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</si>
  <si>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</si>
  <si>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</si>
  <si>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</si>
  <si>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</si>
  <si>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</si>
  <si>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</si>
  <si>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</si>
  <si>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</si>
  <si>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</si>
  <si>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</si>
  <si>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</si>
  <si>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</si>
  <si>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</si>
  <si>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</si>
  <si>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</si>
  <si>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</si>
  <si>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</si>
  <si>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</si>
  <si>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</si>
  <si>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</si>
  <si>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</si>
  <si>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</si>
  <si>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</si>
  <si>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</si>
  <si>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</si>
  <si>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</si>
  <si>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</si>
  <si>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</si>
  <si>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</si>
  <si>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</si>
  <si>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</si>
  <si>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</si>
  <si>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</si>
  <si>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</si>
  <si>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</si>
  <si>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</si>
  <si>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</si>
  <si>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</si>
  <si>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</si>
  <si>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</si>
  <si>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</si>
  <si>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</si>
  <si>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</si>
  <si>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</si>
  <si>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</si>
  <si>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</si>
  <si>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</si>
  <si>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</si>
  <si>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</si>
  <si>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</si>
  <si>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</si>
  <si>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</si>
  <si>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</si>
  <si>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</si>
  <si>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</si>
  <si>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</si>
  <si>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</si>
  <si>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</si>
  <si>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</si>
  <si>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</si>
  <si>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</si>
  <si>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</si>
  <si>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</si>
  <si>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</si>
  <si>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</si>
  <si>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</si>
  <si>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</si>
  <si>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</si>
  <si>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</si>
  <si>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</si>
  <si>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</si>
  <si>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</si>
  <si>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</si>
  <si>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</si>
  <si>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</si>
  <si>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</si>
  <si>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</si>
  <si>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</si>
  <si>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</si>
  <si>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</si>
  <si>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</si>
  <si>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</si>
  <si>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</si>
  <si>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</si>
  <si>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</si>
  <si>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</si>
  <si>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</si>
  <si>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</si>
  <si>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</si>
  <si>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</si>
  <si>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</si>
  <si>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</si>
  <si>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</si>
  <si>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</si>
  <si>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</si>
  <si>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</si>
  <si>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</si>
  <si>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</si>
  <si>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</si>
  <si>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</si>
  <si>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</si>
  <si>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</si>
  <si>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</si>
  <si>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</si>
  <si>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</si>
  <si>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</si>
  <si>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</si>
  <si>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</si>
  <si>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</si>
  <si>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</si>
  <si>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</si>
  <si>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</si>
  <si>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</si>
  <si>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</si>
  <si>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</si>
  <si>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</si>
  <si>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</si>
  <si>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</si>
  <si>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</si>
  <si>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</si>
  <si>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</si>
  <si>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</si>
  <si>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</si>
  <si>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</si>
  <si>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</si>
  <si>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</si>
  <si>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</si>
  <si>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</si>
  <si>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</si>
  <si>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</si>
  <si>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</si>
  <si>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</si>
  <si>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</si>
  <si>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</si>
  <si>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</si>
  <si>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</si>
  <si>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</si>
  <si>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</si>
  <si>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</si>
  <si>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</si>
  <si>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</si>
  <si>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</si>
  <si>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</si>
  <si>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</si>
  <si>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</si>
  <si>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</si>
  <si>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</si>
  <si>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</si>
  <si>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</si>
  <si>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</si>
  <si>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</si>
  <si>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</si>
  <si>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</si>
  <si>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</si>
  <si>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</si>
  <si>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</si>
  <si>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</si>
  <si>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</si>
  <si>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</si>
  <si>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</si>
  <si>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</si>
  <si>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</si>
  <si>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</si>
  <si>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</si>
  <si>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</si>
  <si>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</si>
  <si>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</si>
  <si>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</si>
  <si>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</si>
  <si>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</si>
  <si>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</si>
  <si>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</si>
  <si>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</si>
  <si>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</si>
  <si>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</si>
  <si>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</si>
  <si>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</si>
  <si>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</si>
  <si>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</si>
  <si>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</si>
  <si>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</si>
  <si>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</si>
  <si>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</si>
  <si>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</si>
  <si>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</si>
  <si>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</si>
  <si>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</si>
  <si>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</si>
  <si>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</si>
  <si>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</si>
  <si>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</si>
  <si>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</si>
  <si>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</si>
  <si>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</si>
  <si>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</si>
  <si>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</si>
  <si>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</si>
  <si>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</si>
  <si>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</si>
  <si>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</si>
  <si>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</si>
  <si>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</si>
  <si>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</si>
  <si>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</si>
  <si>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</si>
  <si>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</si>
  <si>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</si>
  <si>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</si>
  <si>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</si>
  <si>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</si>
  <si>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</si>
  <si>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</si>
  <si>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</si>
  <si>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</si>
  <si>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</si>
  <si>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</si>
  <si>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</si>
  <si>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</si>
  <si>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</si>
  <si>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</si>
  <si>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</si>
  <si>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</si>
  <si>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</si>
  <si>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</si>
  <si>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</si>
  <si>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</si>
  <si>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</si>
  <si>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</si>
  <si>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</si>
  <si>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</si>
  <si>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</si>
  <si>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</si>
  <si>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</si>
  <si>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</si>
  <si>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</si>
  <si>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</si>
  <si>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</si>
  <si>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</si>
  <si>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</si>
  <si>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</si>
  <si>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</si>
  <si>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</si>
  <si>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</si>
  <si>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</si>
  <si>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</si>
  <si>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</si>
  <si>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</si>
  <si>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</si>
  <si>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</si>
  <si>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</si>
  <si>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</si>
  <si>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</si>
  <si>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</si>
  <si>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</si>
  <si>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</si>
  <si>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</si>
  <si>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</si>
  <si>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</si>
  <si>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</si>
  <si>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</si>
  <si>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</si>
  <si>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</si>
  <si>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</si>
  <si>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</si>
  <si>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</si>
  <si>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</si>
  <si>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</si>
  <si>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</si>
  <si>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</si>
  <si>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</si>
  <si>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</si>
  <si>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</si>
  <si>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</si>
  <si>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</si>
  <si>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</si>
  <si>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</si>
  <si>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</si>
  <si>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</si>
  <si>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</si>
  <si>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</si>
  <si>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</si>
  <si>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</si>
  <si>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</si>
  <si>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</si>
  <si>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</si>
  <si>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</si>
  <si>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</si>
  <si>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</si>
  <si>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</si>
  <si>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</si>
  <si>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</si>
  <si>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</si>
  <si>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</si>
  <si>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</si>
  <si>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</si>
  <si>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</si>
  <si>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</si>
  <si>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</si>
  <si>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</si>
  <si>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</si>
  <si>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</si>
  <si>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</si>
  <si>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</si>
  <si>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</si>
  <si>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</si>
  <si>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</si>
  <si>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</si>
  <si>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</si>
  <si>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</si>
  <si>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</si>
  <si>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</si>
  <si>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</si>
  <si>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</si>
  <si>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</si>
  <si>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</si>
  <si>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</si>
  <si>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</si>
  <si>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</si>
  <si>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</si>
  <si>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</si>
  <si>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</si>
  <si>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</si>
  <si>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</si>
  <si>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</si>
  <si>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</si>
  <si>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</si>
  <si>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</si>
  <si>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</si>
  <si>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</si>
  <si>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</si>
  <si>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</si>
  <si>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</si>
  <si>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</si>
  <si>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</si>
  <si>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</si>
  <si>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</si>
  <si>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</si>
  <si>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</si>
  <si>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</si>
  <si>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</si>
  <si>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</si>
  <si>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</si>
  <si>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</si>
  <si>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</si>
  <si>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</si>
  <si>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</si>
  <si>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</si>
  <si>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</si>
  <si>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</si>
  <si>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</si>
  <si>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</si>
  <si>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</si>
  <si>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</si>
  <si>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</si>
  <si>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</si>
  <si>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</si>
  <si>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</si>
  <si>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</si>
  <si>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</si>
  <si>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</si>
  <si>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</si>
  <si>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</si>
  <si>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</si>
  <si>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</si>
  <si>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</si>
  <si>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</si>
  <si>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</si>
  <si>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</si>
  <si>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</si>
  <si>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</si>
  <si>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</si>
  <si>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</si>
  <si>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</si>
  <si>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</si>
  <si>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</si>
  <si>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</si>
  <si>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</si>
  <si>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</si>
  <si>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</si>
  <si>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</si>
  <si>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</si>
  <si>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</si>
  <si>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</si>
  <si>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</si>
  <si>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</si>
  <si>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</si>
  <si>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</si>
  <si>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</si>
  <si>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</si>
  <si>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</si>
  <si>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</si>
  <si>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</si>
  <si>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</si>
  <si>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</si>
  <si>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</si>
  <si>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</si>
  <si>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</si>
  <si>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</si>
  <si>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</si>
  <si>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</si>
  <si>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</si>
  <si>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</si>
  <si>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</si>
  <si>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</si>
  <si>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</si>
  <si>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</si>
  <si>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</si>
  <si>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</si>
  <si>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</si>
  <si>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</si>
  <si>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</si>
  <si>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</si>
  <si>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</si>
  <si>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</si>
  <si>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</si>
  <si>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</si>
  <si>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</si>
  <si>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</si>
  <si>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</si>
  <si>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</si>
  <si>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</si>
  <si>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</si>
  <si>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</si>
  <si>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</si>
  <si>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</si>
  <si>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</si>
  <si>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</si>
  <si>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</si>
  <si>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</si>
  <si>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</si>
  <si>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</si>
  <si>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</si>
  <si>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</si>
  <si>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</si>
  <si>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</si>
  <si>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</si>
  <si>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</si>
  <si>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</si>
  <si>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</si>
  <si>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</si>
  <si>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</si>
  <si>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</si>
  <si>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</si>
  <si>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</si>
  <si>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</si>
  <si>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</si>
  <si>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</si>
  <si>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</si>
  <si>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</si>
  <si>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</si>
  <si>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</si>
  <si>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</si>
  <si>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</si>
  <si>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</si>
  <si>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</si>
  <si>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</si>
  <si>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</si>
  <si>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</si>
  <si>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</si>
  <si>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</si>
  <si>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</si>
  <si>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</si>
  <si>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</si>
  <si>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</si>
  <si>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</si>
  <si>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</si>
  <si>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</si>
  <si>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</si>
  <si>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</si>
  <si>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</si>
  <si>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</si>
  <si>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</si>
  <si>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</si>
  <si>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</si>
  <si>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</si>
  <si>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</si>
  <si>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</si>
  <si>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</si>
  <si>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</si>
  <si>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</si>
  <si>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</si>
  <si>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</si>
  <si>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</si>
  <si>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</si>
  <si>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</si>
  <si>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</si>
  <si>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</si>
  <si>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</si>
  <si>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</si>
  <si>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</si>
  <si>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</si>
  <si>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</si>
  <si>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</si>
  <si>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</si>
  <si>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</si>
  <si>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</si>
  <si>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</si>
  <si>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</si>
  <si>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</si>
  <si>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</si>
  <si>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</si>
  <si>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</si>
  <si>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</si>
  <si>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</si>
  <si>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</si>
  <si>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</si>
  <si>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</si>
  <si>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</si>
  <si>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</si>
  <si>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</si>
  <si>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</si>
  <si>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</si>
  <si>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</si>
  <si>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</si>
  <si>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</si>
  <si>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</si>
  <si>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</si>
  <si>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</si>
  <si>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</si>
  <si>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</si>
  <si>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</si>
  <si>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</si>
  <si>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</si>
  <si>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</si>
  <si>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</si>
  <si>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</si>
  <si>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</si>
  <si>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</si>
  <si>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</si>
  <si>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</si>
  <si>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</si>
  <si>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</si>
  <si>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 team need 25 mins</t>
  </si>
  <si>
    <t>PCM-20251208-00002547</t>
  </si>
  <si>
    <t>Em team need 20 mins</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</si>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</sst>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336.99522974537103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45999.943655671297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45999.943655671297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45999.943655671297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45999.943655671297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45999.943655671297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45999.943655671297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45999.943655671297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45999.943655671297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45999.943655671297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45999.943655671297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45999.943655671297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45999.943655671297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45999.943655671297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45999.943655671297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45999.943655671297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45999.943655671297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45999.943655671297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45999.943655671297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45999.943655671297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45999.943655671297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45999.943655671297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45999.943655671297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45999.943655671297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45999.943655671297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45999.943655671297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45999.943655671297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45999.943655671297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45999.943655671297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45999.943655671297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45999.943655671297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45999.943655671297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45999.943655671297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45999.943655671297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45999.943655671297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45999.943655671297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45999.943655671297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45999.943655671297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45999.943655671297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45999.943655671297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45999.943655671297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45999.943655671297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45999.943655671297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45999.943655671297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45999.943655671297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45999.943655671297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45999.943655671297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45999.943655671297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45999.943655671297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45999.943655671297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45999.943655671297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45999.943655671297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45999.943655671297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45999.943655671297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45999.943655671297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45999.943655671297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45999.943655671297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45999.943655671297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45999.943655671297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45999.943655671297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45999.943655671297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45999.943655671297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45999.943655671297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45999.943655671297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45999.943655671297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45999.943655671297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45999.943655671297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45999.943655671297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45999.943655671297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45999.943655671297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45999.943655671297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45999.943655671297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45999.943655671297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45999.943655671297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45999.943655671297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45999.943655671297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45999.943655671297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45999.943655671297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45999.943655671297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45999.943655671297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45999.943655671297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45999.943655671297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45999.943655671297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45999.943655671297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45999.943655671297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45999.943655671297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45999.943655671297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45999.943655671297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45999.943655671297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45999.943655671297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45999.943655671297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45999.943655671297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45999.943655671297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45999.943655671297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45999.943655671297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45999.943655671297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45999.943655671297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45999.943655671297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45999.943655671297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45999.943655671297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45999.943655671297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45999.943655671297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45999.943655671297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45999.943655671297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45999.943655671297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45999.943655671297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45999.943655671297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45999.943655671297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45999.943655671297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45999.943655671297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45999.943655671297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45999.943655671297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45999.943655671297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45999.943655671297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45999.943655671297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45999.943655671297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45999.943655671297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45999.943655671297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45999.943655671297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45999.943655671297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45999.943655671297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45999.943655671297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45999.943655671297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45999.943655671297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45999.943655671297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45999.943655671297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45999.943655671297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45999.943655671297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45999.943655671297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45999.943655671297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45999.943655671297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45999.943655671297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45999.943655671297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45999.943655671297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45999.943655671297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45999.943655671297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45999.943655671297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45999.943655671297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45999.943655671297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45999.943655671297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45999.943655671297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45999.943655671297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45999.943655671297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45999.943655671297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45999.943655671297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45999.943655671297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45999.943655671297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45999.943655671297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45999.943655671297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45999.943655671297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45999.943655671297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45999.943655671297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45999.943655671297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45999.943655671297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45999.943655671297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45999.943655671297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45999.943655671297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45999.943655671297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45999.943655671297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45999.943655671297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45999.943655671297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45999.943655671297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45999.943655671297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45999.943655671297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45999.943655671297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45999.943655671297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45999.943655671297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45999.943655671297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45999.943655671297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45999.943655671297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45999.943655671297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45999.943655671297</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174.9438177083357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15.556236689815705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2.5882737268548226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0.11975520833220799</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45999.943655671297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45999.943655671297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45999.943655671297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45999.943655671297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45999.943655671297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45999.943655671297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45999.943655671297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45999.943655671297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45999.943655671297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45999.943655671297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45999.943655671297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45999.943655671297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45999.943655671297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45999.943655671297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45999.943655671297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45999.943655671297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45999.943655671297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45999.943655671297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45999.943655671297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45999.943655671297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45999.943655671297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45999.943655671297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45999.943655671297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45999.943655671297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45999.943655671297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45999.943655671297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45999.943655671297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45999.943655671297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45999.943655671297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45999.943655671297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45999.943655671297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45999.943655671297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45999.943655671297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45999.943655671297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45999.943655671297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45999.943655671297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45999.943655671297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45999.943655671297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45999.943655671297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45999.943655671297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45999.943655671297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45999.943655671297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45999.943655671297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45999.943655671297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45999.943655671297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45999.943655671297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45999.943655671297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45999.943655671297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45999.943655671297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45999.943655671297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45999.943655671297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45999.943655671297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45999.943655671297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45999.943655671297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45999.943655671297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45999.943655671297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45999.943655671297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45999.943655671297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45999.943655671297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45999.943655671297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45999.943655671297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45999.943655671297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45999.943655671297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45999.943655671297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45999.943655671297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45999.943655671297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45999.943655671297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45999.943655671297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45999.943655671297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45999.943655671297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45999.943655671297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45999.943655671297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45999.943655671297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45999.943655671297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45999.943655671297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45999.943655671297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45999.943655671297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45999.943655671297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45999.943655671297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45999.943655671297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45999.943655671297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45999.943655671297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45999.943655671297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45999.943655671297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45999.943655671297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45999.943655671297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45999.943655671297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45999.943655671297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45999.943655671297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45999.943655671297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45999.943655671297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45999.943655671297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45999.943655671297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45999.943655671297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45999.943655671297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45999.943655671297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45999.943655671297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45999.943655671297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45999.943655671297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45999.943655671297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45999.943655671297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45999.943655671297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45999.943655671297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45999.943655671297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45999.943655671297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45999.943655671297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45999.943655671297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45999.943655671297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45999.943655671297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45999.943655671297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45999.943655671297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45999.943655671297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45999.943655671297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45999.943655671297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45999.943655671297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45999.943655671297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45999.943655671297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45999.943655671297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45999.943655671297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45999.943655671297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45999.943655671297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45999.943655671297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45999.943655671297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45999.943655671297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45999.943655671297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45999.943655671297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45999.943655671297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45999.943655671297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45999.943655671297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45999.943655671297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45999.943655671297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45999.943655671297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45999.943655671297</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45999.943655671297</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45999.943655671297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45999.943655671297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45999.943655671297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45999.943655671297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45999.943655671297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45999.943655671297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45999.943655671297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45999.943655671297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45999.943655671297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45999.943655671297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45999.943655671297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45999.943655671297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45999.943655671297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45999.943655671297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45999.943655671297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45999.943655671297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45999.943655671297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45999.943655671297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45999.943655671297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45999.943655671297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45999.943655671297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45999.943655671297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45999.943655671297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45999.943655671297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45999.943655671297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45999.943655671297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45999.943655671297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45999.943655671297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45999.943655671297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45999.943655671297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45999.943655671297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45999.943655671297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45999.943655671297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45999.943655671297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45999.943655671297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45999.943655671297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45999.943655671297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45999.943655671297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45999.943655671297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45999.943655671297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45999.943655671297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45999.943655671297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45999.943655671297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45999.943655671297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45999.943655671297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45999.943655671297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45999.943655671297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45999.943655671297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45999.943655671297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45999.943655671297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45999.943655671297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45999.943655671297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45999.943655671297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45999.943655671297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45999.943655671297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45999.943655671297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45999.943655671297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45999.943655671297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45999.943655671297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45999.943655671297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45999.943655671297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45999.943655671297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45999.943655671297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45999.943655671297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45999.943655671297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45999.943655671297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45999.943655671297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45999.943655671297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45999.943655671297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45999.943655671297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45999.943655671297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45999.943655671297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45999.943655671297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45999.943655671297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45999.943655671297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45999.943655671297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45999.943655671297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45999.943655671297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45999.943655671297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45999.943655671297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45999.943655671297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45999.943655671297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45999.943655671297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45999.943655671297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45999.943655671297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45999.943655671297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45999.943655671297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45999.943655671297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45999.943655671297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45999.943655671297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45999.943655671297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45999.943655671297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45999.943655671297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45999.943655671297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45999.943655671297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45999.943655671297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45999.943655671297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45999.943655671297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45999.943655671297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45999.943655671297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45999.943655671297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45999.943655671297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45999.943655671297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45999.943655671297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45999.943655671297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45999.943655671297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45999.943655671297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45999.943655671297</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45999.943655671297</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45999.943655671297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45999.943655671297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45999.943655671297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45999.943655671297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45999.943655671297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45999.943655671297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45999.943655671297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45999.943655671297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45999.943655671297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45999.943655671297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45999.943655671297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45999.943655671297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45999.943655671297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45999.943655671297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45999.943655671297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45999.943655671297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45999.943655671297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45999.943655671297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45999.943655671297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45999.943655671297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45999.943655671297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45999.943655671297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45999.943655671297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45999.943655671297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45999.943655671297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45999.943655671297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45999.943655671297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45999.943655671297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45999.943655671297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45999.943655671297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45999.943655671297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45999.943655671297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45999.943655671297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45999.943655671297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45999.943655671297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45999.943655671297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45999.943655671297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45999.943655671297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45999.943655671297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45999.943655671297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45999.943655671297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45999.943655671297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45999.943655671297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45999.943655671297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45999.943655671297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45999.943655671297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45999.943655671297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45999.943655671297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45999.943655671297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45999.943655671297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45999.943655671297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45999.943655671297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45999.943655671297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45999.943655671297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45999.943655671297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45999.943655671297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45999.943655671297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45999.943655671297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45999.943655671297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45999.943655671297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45999.943655671297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45999.943655671297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45999.943655671297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45999.943655671297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45999.943655671297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45999.943655671297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45999.943655671297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45999.943655671297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45999.943655671297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45999.943655671297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45999.943655671297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45999.943655671297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45999.943655671297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45999.943655671297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45999.943655671297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45999.943655671297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45999.943655671297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45999.943655671297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45999.943655671297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45999.943655671297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45999.943655671297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45999.943655671297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45999.943655671297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45999.943655671297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45999.943655671297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45999.943655671297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45999.943655671297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45999.943655671297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45999.943655671297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45999.943655671297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45999.943655671297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45999.943655671297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45999.943655671297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45999.943655671297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45999.943655671297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45999.943655671297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45999.943655671297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45999.943655671297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45999.943655671297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45999.943655671297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45999.943655671297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45999.943655671297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45999.943655671297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45999.943655671297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45999.943655671297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45999.943655671297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45999.943655671297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45999.943655671297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45999.943655671297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45999.943655671297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45999.943655671297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45999.943655671297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45999.943655671297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45999.943655671297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45999.943655671297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45999.943655671297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45999.943655671297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45999.943655671297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45999.943655671297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45999.943655671297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45999.943655671297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45999.943655671297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45999.943655671297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45999.943655671297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45999.943655671297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45999.943655671297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45999.943655671297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45999.943655671297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45999.943655671297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45999.943655671297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45999.943655671297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45999.943655671297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45999.943655671297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45999.943655671297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45999.943655671297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45999.943655671297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45999.943655671297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45999.943655671297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45999.943655671297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45999.943655671297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45999.943655671297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45999.943655671297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45999.943655671297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45999.943655671297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45999.943655671297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45999.943655671297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45999.943655671297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45999.943655671297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45999.943655671297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45999.943655671297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45999.943655671297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45999.943655671297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45999.943655671297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45999.943655671297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45999.943655671297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45999.943655671297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45999.943655671297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45999.943655671297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45999.943655671297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45999.943655671297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45999.943655671297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45999.943655671297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45999.943655671297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45999.943655671297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45999.943655671297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45999.943655671297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45999.943655671297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45999.943655671297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45999.943655671297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45999.943655671297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45999.943655671297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45999.943655671297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45999.943655671297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45999.943655671297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45999.943655671297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45999.943655671297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45999.943655671297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45999.943655671297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45999.943655671297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45999.943655671297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45999.943655671297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45999.943655671297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45999.943655671297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45999.943655671297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45999.943655671297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45999.943655671297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45999.943655671297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45999.943655671297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45999.943655671297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45999.943655671297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45999.943655671297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45999.943655671297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45999.943655671297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45999.943655671297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45999.943655671297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45999.943655671297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45999.943655671297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45999.943655671297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45999.943655671297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45999.943655671297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45999.943655671297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45999.943655671297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45999.943655671297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45999.943655671297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45999.943655671297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45999.943655671297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45999.943655671297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45999.943655671297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45999.943655671297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45999.943655671297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45999.943655671297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45999.943655671297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45999.943655671297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45999.943655671297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45999.943655671297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45999.943655671297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45999.943655671297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45999.943655671297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45999.943655671297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45999.943655671297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45999.943655671297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45999.943655671297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45999.943655671297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45999.943655671297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45999.943655671297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45999.943655671297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45999.943655671297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45999.943655671297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45999.943655671297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45999.943655671297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45999.943655671297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45999.943655671297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45999.943655671297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45999.943655671297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45999.943655671297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45999.943655671297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45999.943655671297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45999.943655671297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45999.943655671297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45999.943655671297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45999.943655671297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45999.943655671297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45999.943655671297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45999.943655671297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45999.943655671297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45999.943655671297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45999.943655671297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45999.943655671297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45999.943655671297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45999.943655671297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45999.943655671297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45999.943655671297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45999.943655671297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45999.943655671297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45999.943655671297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45999.943655671297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45999.943655671297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45999.943655671297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45999.943655671297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45999.943655671297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45999.943655671297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45999.943655671297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45999.943655671297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45999.943655671297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45999.943655671297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45999.943655671297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45999.943655671297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45999.943655671297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45999.943655671297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45999.943655671297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45999.943655671297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45999.943655671297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45999.943655671297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45999.943655671297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45999.943655671297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45999.943655671297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45999.943655671297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45999.943655671297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45999.943655671297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45999.943655671297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45999.943655671297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45999.943655671297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45999.943655671297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45999.943655671297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45999.943655671297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45999.943655671297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45999.943655671297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45999.943655671297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45999.943655671297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45999.943655671297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45999.943655671297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45999.943655671297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45999.943655671297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45999.943655671297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45999.943655671297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45999.943655671297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45999.943655671297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45999.943655671297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45999.943655671297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45999.943655671297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45999.943655671297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45999.943655671297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45999.943655671297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45999.943655671297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45999.943655671297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45999.943655671297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45999.943655671297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45999.943655671297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45999.943655671297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45999.943655671297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45999.943655671297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45999.943655671297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45999.943655671297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45999.943655671297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45999.943655671297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45999.943655671297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45999.943655671297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45999.943655671297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45999.943655671297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45999.943655671297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45999.943655671297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45999.943655671297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45999.943655671297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45999.943655671297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45999.943655671297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45999.943655671297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45999.943655671297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45999.943655671297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45999.943655671297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45999.943655671297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45999.943655671297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45999.943655671297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45999.943655671297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45999.943655671297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45999.943655671297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45999.943655671297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45999.943655671297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45999.943655671297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45999.943655671297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45999.943655671297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45999.943655671297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45999.943655671297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45999.943655671297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45999.943655671297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45999.943655671297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45999.943655671297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45999.943655671297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45999.943655671297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45999.943655671297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45999.943655671297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45999.943655671297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45999.943655671297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45999.943655671297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45999.943655671297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45999.943655671297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45999.943655671297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45999.943655671297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45999.943655671297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45999.943655671297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45999.943655671297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45999.943655671297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45999.943655671297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45999.943655671297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45999.943655671297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45999.943655671297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45999.943655671297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45999.943655671297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45999.943655671297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45999.943655671297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45999.943655671297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45999.943655671297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45999.943655671297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45999.943655671297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45999.943655671297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45999.943655671297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45999.943655671297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45999.943655671297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45999.943655671297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45999.943655671297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45999.943655671297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45999.943655671297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45999.943655671297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45999.943655671297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45999.943655671297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45999.943655671297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45999.943655671297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45999.943655671297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45999.943655671297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45999.943655671297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45999.943655671297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45999.943655671297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45999.943655671297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45999.943655671297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45999.943655671297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45999.943655671297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45999.943655671297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45999.943655671297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45999.943655671297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45999.943655671297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45999.943655671297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45999.943655671297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45999.943655671297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45999.943655671297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45999.943655671297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45999.943655671297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45999.943655671297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45999.943655671297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45999.943655671297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45999.943655671297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45999.943655671297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45999.943655671297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45999.943655671297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45999.943655671297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45999.943655671297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45999.943655671297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45999.943655671297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45999.943655671297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45999.943655671297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45999.943655671297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45999.943655671297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45999.943655671297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45999.943655671297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45999.943655671297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45999.943655671297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45999.943655671297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45999.943655671297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45999.943655671297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45999.943655671297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45999.943655671297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45999.943655671297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45999.943655671297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45999.943655671297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45999.943655671297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45999.943655671297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45999.943655671297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45999.943655671297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45999.943655671297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45999.943655671297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45999.943655671297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45999.943655671297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45999.943655671297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45999.943655671297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45999.943655671297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45999.943655671297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45999.943655671297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45999.943655671297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45999.943655671297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45999.943655671297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45999.943655671297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45999.943655671297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45999.943655671297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45999.943655671297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45999.943655671297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45999.943655671297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45999.943655671297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45999.943655671297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45999.943655671297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45999.943655671297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45999.943655671297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45999.943655671297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45999.943655671297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45999.943655671297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45999.943655671297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45999.943655671297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45999.943655671297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45999.943655671297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45999.943655671297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45999.943655671297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45999.943655671297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45999.943655671297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45999.943655671297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45999.943655671297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45999.943655671297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45999.943655671297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45999.943655671297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45999.943655671297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45999.943655671297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45999.943655671297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45999.943655671297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45999.943655671297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45999.943655671297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45999.943655671297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45999.943655671297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45999.943655671297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45999.943655671297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45999.943655671297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45999.943655671297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45999.943655671297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45999.943655671297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45999.943655671297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45999.943655671297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45999.943655671297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45999.943655671297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45999.943655671297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45999.943655671297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45999.943655671297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45999.943655671297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45999.943655671297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45999.943655671297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45999.943655671297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45999.943655671297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45999.943655671297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45999.943655671297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45999.943655671297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45999.943655671297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45999.943655671297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45999.943655671297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45999.943655671297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45999.943655671297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45999.943655671297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45999.943655671297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45999.943655671297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45999.943655671297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45999.943655671297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45999.943655671297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45999.943655671297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45999.943655671297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45999.943655671297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45999.943655671297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45999.943655671297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45999.943655671297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45999.943655671297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45999.943655671297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45999.943655671297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45999.943655671297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45999.943655671297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45999.943655671297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45999.943655671297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45999.943655671297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45999.943655671297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45999.943655671297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45999.943655671297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45999.943655671297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45999.943655671297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45999.943655671297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45999.943655671297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45999.943655671297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45999.943655671297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45999.943655671297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45999.943655671297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45999.943655671297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45999.943655671297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45999.943655671297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45999.943655671297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45999.943655671297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45999.943655671297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45999.943655671297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45999.943655671297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45999.943655671297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45999.943655671297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45999.943655671297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45999.943655671297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45999.943655671297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45999.943655671297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45999.943655671297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45999.943655671297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45999.943655671297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45999.943655671297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45999.943655671297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45999.943655671297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45999.943655671297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45999.943655671297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45999.943655671297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45999.943655671297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45999.943655671297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45999.943655671297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45999.943655671297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45999.943655671297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45999.943655671297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45999.943655671297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45999.943655671297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45999.943655671297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45999.943655671297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45999.943655671297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45999.943655671297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45999.943655671297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45999.943655671297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45999.943655671297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45999.943655671297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45999.943655671297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45999.943655671297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45999.943655671297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45999.943655671297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45999.943655671297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45999.943655671297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45999.943655671297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45999.943655671297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45999.943655671297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45999.943655671297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45999.943655671297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45999.943655671297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45999.943655671297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45999.943655671297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45999.943655671297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45999.943655671297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45999.943655671297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45999.943655671297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45999.943655671297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45999.943655671297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45999.943655671297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45999.943655671297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45999.943655671297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45999.943655671297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45999.943655671297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45999.943655671297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45999.943655671297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45999.943655671297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45999.943655671297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45999.943655671297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45999.943655671297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45999.943655671297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45999.943655671297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45999.943655671297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45999.943655671297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45999.943655671297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45999.943655671297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45999.943655671297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45999.943655671297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45999.943655671297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45999.943655671297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45999.943655671297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45999.943655671297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45999.943655671297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45999.943655671297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45999.943655671297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45999.943655671297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45999.943655671297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45999.943655671297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45999.943655671297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45999.943655671297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45999.943655671297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45999.943655671297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45999.943655671297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45999.943655671297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45999.943655671297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45999.943655671297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45999.943655671297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45999.943655671297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45999.943655671297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45999.943655671297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45999.943655671297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45999.943655671297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45999.943655671297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45999.943655671297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45999.943655671297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45999.943655671297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45999.943655671297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45999.943655671297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45999.943655671297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45999.943655671297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45999.943655671297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45999.943655671297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45999.943655671297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45999.943655671297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45999.943655671297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45999.943655671297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45999.943655671297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45999.943655671297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45999.943655671297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45999.943655671297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45999.943655671297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45999.943655671297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45999.943655671297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45999.943655671297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45999.943655671297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45999.943655671297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45999.943655671297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45999.943655671297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45999.943655671297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45999.943655671297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45999.943655671297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45999.943655671297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45999.943655671297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45999.943655671297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45999.943655671297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45999.943655671297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45999.943655671297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45999.943655671297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45999.943655671297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45999.943655671297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45999.943655671297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45999.943655671297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45999.943655671297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45999.943655671297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45999.943655671297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45999.943655671297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45999.943655671297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45999.943655671297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45999.943655671297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45999.943655671297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45999.943655671297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45999.943655671297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45999.943655671297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45999.943655671297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45999.943655671297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45999.943655671297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45999.943655671297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45999.943655671297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45999.943655671297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45999.943655671297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45999.943655671297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45999.943655671297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45999.943655671297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45999.943655671297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45999.943655671297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45999.943655671297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45999.943655671297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45999.943655671297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45999.943655671297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45999.943655671297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45999.943655671297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45999.943655671297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45999.943655671297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45999.943655671297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45999.943655671297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45999.943655671297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45999.943655671297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45999.943655671297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45999.943655671297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45999.943655671297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45999.943655671297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45999.943655671297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45999.943655671297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45999.943655671297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45999.943655671297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45999.943655671297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45999.943655671297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45999.943655671297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45999.943655671297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45999.943655671297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45999.943655671297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45999.943655671297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45999.943655671297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45999.943655671297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45999.943655671297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45999.943655671297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45999.943655671297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45999.943655671297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45999.943655671297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45999.943655671297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45999.943655671297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45999.943655671297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45999.943655671297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45999.943655671297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45999.943655671297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45999.943655671297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45999.943655671297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45999.943655671297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45999.943655671297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45999.943655671297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45999.943655671297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45999.943655671297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45999.943655671297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45999.943655671297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45999.943655671297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45999.943655671297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45999.943655671297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45999.943655671297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45999.943655671297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45999.943655671297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45999.943655671297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45999.943655671297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45999.943655671297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45999.943655671297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45999.943655671297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45999.943655671297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45999.943655671297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45999.943655671297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45999.943655671297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45999.943655671297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45999.943655671297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45999.943655671297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45999.943655671297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45999.943655671297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45999.943655671297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45999.943655671297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45999.943655671297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45999.943655671297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45999.943655671297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45999.943655671297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45999.943655671297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45999.943655671297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45999.943655671297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45999.943655671297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45999.943655671297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45999.943655671297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45999.943655671297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45999.943655671297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45999.943655671297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45999.943655671297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45999.943655671297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45999.943655671297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45999.943655671297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45999.943655671297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45999.943655671297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45999.943655671297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45999.943655671297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45999.943655671297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45999.943655671297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45999.943655671297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45999.943655671297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45999.943655671297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45999.943655671297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45999.943655671297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45999.943655671297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45999.943655671297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45999.943655671297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45999.943655671297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45999.943655671297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45999.943655671297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45999.943655671297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45999.943655671297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45999.943655671297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45999.943655671297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45999.943655671297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45999.943655671297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45999.943655671297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45999.943655671297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45999.943655671297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45999.943655671297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45999.943655671297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45999.943655671297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45999.943655671297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45999.943655671297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45999.943655671297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45999.943655671297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45999.943655671297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45999.943655671297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45999.943655671297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45999.943655671297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45999.943655671297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45999.943655671297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45999.943655671297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45999.943655671297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45999.943655671297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45999.943655671297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45999.943655671297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45999.943655671297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45999.943655671297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45999.943655671297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45999.943655671297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45999.943655671297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45999.943655671297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45999.943655671297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45999.943655671297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45999.943655671297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45999.943655671297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45999.943655671297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45999.943655671297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45999.943655671297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45999.943655671297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45999.943655671297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45999.943655671297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45999.943655671297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45999.943655671297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45999.943655671297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45999.943655671297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45999.943655671297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45999.943655671297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45999.943655671297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45999.943655671297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45999.943655671297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45999.943655671297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45999.943655671297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45999.943655671297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45999.943655671297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45999.943655671297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45999.943655671297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45999.943655671297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45999.943655671297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45999.943655671297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45999.943655671297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45999.943655671297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45999.943655671297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45999.943655671297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45999.943655671297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45999.943655671297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45999.943655671297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45999.943655671297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45999.943655671297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45999.943655671297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45999.943655671297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45999.943655671297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45999.943655671297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45999.943655671297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45999.943655671297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45999.943655671297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45999.943655671297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45999.943655671297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45999.943655671297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45999.943655671297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45999.943655671297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45999.943655671297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45999.943655671297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45999.943655671297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296.46293807870097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1.1495121527768788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45999.943655671297</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45999.943655671297</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45999.943655671297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45999.943655671297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45999.943655671297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45999.943655671297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45999.943655671297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45999.943655671297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45999.943655671297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45999.943655671297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45999.943655671297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45999.943655671297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45999.943655671297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45999.943655671297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45999.943655671297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45999.943655671297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45999.943655671297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45999.943655671297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45999.943655671297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45999.943655671297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45999.943655671297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45999.943655671297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45999.943655671297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45999.943655671297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45999.943655671297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45999.943655671297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45999.943655671297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45999.943655671297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45999.943655671297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45999.943655671297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45999.943655671297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45999.943655671297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45999.943655671297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45999.943655671297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45999.943655671297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45999.943655671297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45999.943655671297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45999.943655671297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45999.943655671297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45999.943655671297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45999.943655671297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45999.943655671297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45999.943655671297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45999.943655671297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45999.943655671297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45999.943655671297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45999.943655671297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45999.943655671297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45999.943655671297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45999.943655671297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45999.943655671297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45999.943655671297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45999.943655671297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45999.943655671297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45999.943655671297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45999.943655671297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45999.943655671297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45999.943655671297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45999.943655671297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45999.943655671297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45999.943655671297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45999.943655671297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45999.943655671297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45999.943655671297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45999.943655671297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45999.943655671297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45999.943655671297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45999.943655671297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45999.943655671297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45999.943655671297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45999.943655671297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45999.943655671297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45999.943655671297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45999.943655671297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45999.943655671297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45999.943655671297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45999.943655671297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45999.943655671297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45999.943655671297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45999.943655671297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45999.943655671297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45999.943655671297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45999.943655671297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45999.943655671297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45999.943655671297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45999.943655671297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45999.943655671297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45999.943655671297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45999.943655671297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45999.943655671297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45999.943655671297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45999.943655671297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45999.943655671297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45999.943655671297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45999.943655671297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45999.943655671297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45999.943655671297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45999.943655671297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45999.943655671297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45999.943655671297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45999.943655671297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45999.943655671297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45999.943655671297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45999.943655671297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45999.943655671297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45999.943655671297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45999.943655671297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45999.943655671297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45999.943655671297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45999.943655671297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45999.943655671297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45999.943655671297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45999.943655671297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45999.943655671297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45999.943655671297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45999.943655671297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45999.943655671297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45999.943655671297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45999.943655671297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45999.943655671297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45999.943655671297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45999.943655671297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45999.943655671297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45999.943655671297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45999.943655671297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108.11159548610885</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73.754778356480529</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51.28254456018476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18.570357060183596</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2.836167245368415</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45999.943655671297</v>
      </c>
      <c r="H7" s="38">
        <v>45999.642465277779</v>
      </c>
      <c r="I7" s="37" t="str">
        <f>IFERROR(VLOOKUP(D7,DB!A:F,6,0),"")</f>
        <v>SCECO</v>
      </c>
      <c r="J7" s="37" t="str">
        <f>IFERROR(VLOOKUP(D7,DB!A:G,7,0),"")</f>
        <v>Haj Removal</v>
      </c>
      <c r="K7" s="37" t="s">
        <v>39140</v>
      </c>
      <c r="L7" s="37" t="str">
        <f>IFERROR(VLOOKUP(D7,DB!A:I,9,0),"")</f>
        <v>Latis</v>
      </c>
    </row>
    <row r="8" spans="1:13">
      <c r="A8" s="37" t="s">
        <v>39141</v>
      </c>
      <c r="B8" s="154" t="str">
        <f>IFERROR(VLOOKUP(D8,DB!A:K,11,0),"")</f>
        <v>R5</v>
      </c>
      <c r="C8" s="37">
        <v>1</v>
      </c>
      <c r="D8" s="37" t="s">
        <v>36505</v>
      </c>
      <c r="E8" s="37" t="s">
        <v>39106</v>
      </c>
      <c r="F8" s="38">
        <v>45999.910462962966</v>
      </c>
      <c r="G8" s="131">
        <f t="shared" ref="G8:G14" ca="1" si="3">IFERROR(NOW()-F8,"")</f>
        <v>3.3192708331625909E-2</v>
      </c>
      <c r="H8" s="38">
        <v>45999.897581018522</v>
      </c>
      <c r="I8" s="154" t="str">
        <f>IFERROR(VLOOKUP(D8,DB!A:F,6,0),"")</f>
        <v>SCECO</v>
      </c>
      <c r="J8" s="154" t="str">
        <f>IFERROR(VLOOKUP(D8,DB!A:G,7,0),"")</f>
        <v>Vandalized</v>
      </c>
      <c r="K8" s="37" t="s">
        <v>39142</v>
      </c>
      <c r="L8" s="154" t="str">
        <f>IFERROR(VLOOKUP(D8,DB!A:I,9,0),"")</f>
        <v>Latis</v>
      </c>
    </row>
    <row r="9" spans="1:13">
      <c r="A9" s="37"/>
      <c r="B9" s="154" t="str">
        <f>IFERROR(VLOOKUP(D9,DB!A:K,11,0),"")</f>
        <v/>
      </c>
      <c r="C9" s="37"/>
      <c r="D9" s="37"/>
      <c r="E9" s="37"/>
      <c r="F9" s="38"/>
      <c r="G9" s="131">
        <f t="shared" ca="1" si="3"/>
        <v>45999.943655671297</v>
      </c>
      <c r="H9" s="38"/>
      <c r="I9" s="154" t="str">
        <f>IFERROR(VLOOKUP(D9,DB!A:F,6,0),"")</f>
        <v/>
      </c>
      <c r="J9" s="154" t="str">
        <f>IFERROR(VLOOKUP(D9,DB!A:G,7,0),"")</f>
        <v/>
      </c>
      <c r="K9" s="37"/>
      <c r="L9" s="154" t="str">
        <f>IFERROR(VLOOKUP(D9,DB!A:I,9,0),"")</f>
        <v/>
      </c>
    </row>
    <row r="10" spans="1:13">
      <c r="A10" s="37"/>
      <c r="B10" s="154" t="str">
        <f>IFERROR(VLOOKUP(D10,DB!A:K,11,0),"")</f>
        <v/>
      </c>
      <c r="C10" s="37"/>
      <c r="D10" s="37"/>
      <c r="E10" s="37"/>
      <c r="F10" s="38"/>
      <c r="G10" s="131">
        <f t="shared" ca="1" si="3"/>
        <v>45999.943655671297</v>
      </c>
      <c r="H10" s="38"/>
      <c r="I10" s="154" t="str">
        <f>IFERROR(VLOOKUP(D10,DB!A:F,6,0),"")</f>
        <v/>
      </c>
      <c r="J10" s="154" t="str">
        <f>IFERROR(VLOOKUP(D10,DB!A:G,7,0),"")</f>
        <v/>
      </c>
      <c r="K10" s="37"/>
      <c r="L10" s="154" t="str">
        <f>IFERROR(VLOOKUP(D10,DB!A:I,9,0),"")</f>
        <v/>
      </c>
    </row>
    <row r="11" spans="1:13">
      <c r="A11" s="37"/>
      <c r="B11" s="154" t="str">
        <f>IFERROR(VLOOKUP(D11,DB!A:K,11,0),"")</f>
        <v/>
      </c>
      <c r="C11" s="37"/>
      <c r="D11" s="37"/>
      <c r="E11" s="37"/>
      <c r="F11" s="38"/>
      <c r="G11" s="131">
        <f t="shared" ca="1" si="3"/>
        <v>45999.943655671297</v>
      </c>
      <c r="H11" s="38"/>
      <c r="I11" s="154" t="str">
        <f>IFERROR(VLOOKUP(D11,DB!A:F,6,0),"")</f>
        <v/>
      </c>
      <c r="J11" s="154" t="str">
        <f>IFERROR(VLOOKUP(D11,DB!A:G,7,0),"")</f>
        <v/>
      </c>
      <c r="K11" s="37"/>
      <c r="L11" s="154" t="str">
        <f>IFERROR(VLOOKUP(D11,DB!A:I,9,0),"")</f>
        <v/>
      </c>
    </row>
    <row r="12" spans="1:13">
      <c r="A12" s="37"/>
      <c r="B12" s="154" t="str">
        <f>IFERROR(VLOOKUP(D12,DB!A:K,11,0),"")</f>
        <v/>
      </c>
      <c r="C12" s="37"/>
      <c r="D12" s="37"/>
      <c r="E12" s="37"/>
      <c r="F12" s="38"/>
      <c r="G12" s="131">
        <f t="shared" ca="1" si="3"/>
        <v>45999.943655671297</v>
      </c>
      <c r="H12" s="38"/>
      <c r="I12" s="154" t="str">
        <f>IFERROR(VLOOKUP(D12,DB!A:F,6,0),"")</f>
        <v/>
      </c>
      <c r="J12" s="154" t="str">
        <f>IFERROR(VLOOKUP(D12,DB!A:G,7,0),"")</f>
        <v/>
      </c>
      <c r="K12" s="37"/>
      <c r="L12" s="154" t="str">
        <f>IFERROR(VLOOKUP(D12,DB!A:I,9,0),"")</f>
        <v/>
      </c>
    </row>
    <row r="13" spans="1:13">
      <c r="A13" s="37"/>
      <c r="B13" s="154" t="str">
        <f>IFERROR(VLOOKUP(D13,DB!A:K,11,0),"")</f>
        <v/>
      </c>
      <c r="C13" s="37"/>
      <c r="D13" s="37"/>
      <c r="E13" s="37"/>
      <c r="F13" s="38"/>
      <c r="G13" s="131">
        <f t="shared" ca="1" si="3"/>
        <v>45999.943655671297</v>
      </c>
      <c r="H13" s="38"/>
      <c r="I13" s="154" t="str">
        <f>IFERROR(VLOOKUP(D13,DB!A:F,6,0),"")</f>
        <v/>
      </c>
      <c r="J13" s="154" t="str">
        <f>IFERROR(VLOOKUP(D13,DB!A:G,7,0),"")</f>
        <v/>
      </c>
      <c r="K13" s="37"/>
      <c r="L13" s="154" t="str">
        <f>IFERROR(VLOOKUP(D13,DB!A:I,9,0),"")</f>
        <v/>
      </c>
    </row>
    <row r="14" spans="1:13">
      <c r="A14" s="37"/>
      <c r="B14" s="154" t="str">
        <f>IFERROR(VLOOKUP(D14,DB!A:K,11,0),"")</f>
        <v/>
      </c>
      <c r="C14" s="37"/>
      <c r="D14" s="37"/>
      <c r="E14" s="37"/>
      <c r="F14" s="38"/>
      <c r="G14" s="131">
        <f t="shared" ca="1" si="3"/>
        <v>45999.943655671297</v>
      </c>
      <c r="H14" s="38"/>
      <c r="I14" s="154" t="str">
        <f>IFERROR(VLOOKUP(D14,DB!A:F,6,0),"")</f>
        <v/>
      </c>
      <c r="J14" s="154" t="str">
        <f>IFERROR(VLOOKUP(D14,DB!A:G,7,0),"")</f>
        <v/>
      </c>
      <c r="K14" s="37"/>
      <c r="L14" s="154" t="str">
        <f>IFERROR(VLOOKUP(D14,DB!A:I,9,0),"")</f>
        <v/>
      </c>
    </row>
    <row r="15" spans="1:13">
      <c r="A15" s="37"/>
      <c r="B15" s="37" t="str">
        <f>IFERROR(VLOOKUP(D15,DB!A:K,11,0),"")</f>
        <v/>
      </c>
      <c r="C15" s="37"/>
      <c r="D15" s="37"/>
      <c r="E15" s="37"/>
      <c r="F15" s="38"/>
      <c r="G15" s="131">
        <f ca="1">IFERROR(NOW()-F15,"")</f>
        <v>45999.943655671297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45999.943655671297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45999.943655671297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45999.943655671297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45999.943655671297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45999.943655671297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45999.943655671297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45999.943655671297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45999.943655671297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45999.943655671297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45999.943655671297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45999.943655671297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45999.943655671297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45999.943655671297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45999.943655671297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45999.943655671297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45999.943655671297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45999.943655671297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45999.943655671297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45999.943655671297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45999.943655671297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45999.943655671297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45999.943655671297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45999.943655671297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45999.943655671297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45999.943655671297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45999.943655671297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45999.943655671297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45999.943655671297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45999.943655671297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45999.943655671297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45999.943655671297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45999.943655671297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45999.943655671297</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39042</v>
      </c>
      <c r="E2" s="138" t="s">
        <v>39106</v>
      </c>
      <c r="F2" s="117">
        <v>45999.834490740737</v>
      </c>
      <c r="G2" s="72">
        <f t="shared" ref="G2:G20" ca="1" si="0">IFERROR(NOW()-F2,"-")</f>
        <v>0.1091649305599276</v>
      </c>
      <c r="H2" s="117">
        <v>45999.733171296299</v>
      </c>
      <c r="I2" s="115" t="str">
        <f>IFERROR(VLOOKUP(D2,DB!A:F,6,0),"")</f>
        <v>SCECO</v>
      </c>
      <c r="J2" s="115" t="str">
        <f>IFERROR(VLOOKUP(D2,DB!A:G,7,0),"")</f>
        <v>Dead</v>
      </c>
      <c r="K2" s="118" t="s">
        <v>39144</v>
      </c>
      <c r="L2" s="133" t="str">
        <f>IFERROR(VLOOKUP(D2,DB!A:I,9,0),"")</f>
        <v>Latis</v>
      </c>
    </row>
    <row r="3" spans="1:16382" ht="31.5" customHeight="1">
      <c r="A3" s="114"/>
      <c r="B3" s="115" t="str">
        <f>IFERROR(VLOOKUP(D3,DB!A:K,11,0),"")</f>
        <v/>
      </c>
      <c r="C3" s="116"/>
      <c r="D3" s="115"/>
      <c r="E3" s="138"/>
      <c r="F3" s="117"/>
      <c r="G3" s="72">
        <f t="shared" ca="1" si="0"/>
        <v>45999.943655671297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45999.943655671297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45999.943655671297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45999.943655671297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45999.943655671297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45999.943655671297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45999.943655671297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45999.943655671297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45999.943655671297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45999.943655671297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45999.943655671297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45999.943655671297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45999.943655671297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45999.943655671297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45999.943655671297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45999.943655671297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45999.943655671297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45999.943655671297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45999.943655671297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45999.943655671297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45999.943655671297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45999.943655671297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45999.943655671297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45999.943655671297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45999.943655671297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45999.943655671297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45999.943655671297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45999.943655671297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45999.943655671297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45999.943655671297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45999.943655671297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45999.943655671297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45999.943655671297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45999.943655671297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45999.943655671297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45999.943655671297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45999.943655671297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45999.943655671297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45999.943655671297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45999.943655671297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45999.943655671297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45999.943655671297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45999.943655671297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45999.943655671297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45999.943655671297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45999.943655671297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45999.943655671297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45999.943655671297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45999.943655671297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45999.943655671297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45999.943655671297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45999.943655671297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45999.943655671297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45999.943655671297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45999.943655671297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45999.943655671297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45999.943655671297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45999.943655671297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45999.943655671297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45999.943655671297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45999.943655671297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45999.943655671297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45999.943655671297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45999.943655671297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45999.943655671297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45999.943655671297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45999.943655671297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45999.943655671297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45999.943655671297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45999.943655671297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45999.943655671297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45999.943655671297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45999.943655671297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45999.943655671297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45999.943655671297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45999.943655671297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45999.943655671297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45999.943655671297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45999.943655671297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45999.943655671297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45999.943655671297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45999.943655671297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45999.943655671297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45999.943655671297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45999.943655671297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45999.943655671297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45999.943655671297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45999.943655671297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45999.943655671297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45999.943655671297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45999.943655671297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45999.943655671297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45999.943655671297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45999.943655671297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45999.943655671297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45999.943655671297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45999.943655671297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45999.943655671297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45999.943655671297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45999.943655671297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45999.943655671297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45999.943655671297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45999.943655671297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45999.943655671297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45999.943655671297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45999.943655671297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45999.943655671297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45999.943655671297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45999.943655671297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45999.943655671297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45999.943655671297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45999.943655671297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45999.943655671297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45999.943655671297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45999.943655671297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45999.943655671297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45999.943655671297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45999.943655671297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45999.943655671297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45999.943655671297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45999.943655671297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45999.943655671297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45999.943655671297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45999.943655671297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45999.943655671297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45999.943655671297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45999.943655671297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45999.943655671297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45999.943655671297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45999.943655671297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45999.943655671297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45999.943655671297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45999.943655671297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45999.943655671297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45999.943655671297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45999.943655671297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45999.943655671297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45999.943655671297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45999.943655671297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45999.943655671297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45999.943655671297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45999.943655671297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45999.943655671297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45999.943655671297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45999.943655671297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45999.943655671297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45999.943655671297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45999.943655671297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45999.943655671297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45999.943655671297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45999.943655671297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45999.943655671297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45999.943655671297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45999.943655671297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45999.943655671297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45999.943655671297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45999.943655671297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45999.943655671297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45999.943655671297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45999.943655671297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45999.943655671297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45999.943655671297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45999.943655671297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45999.943655671297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45999.943655671297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45999.943655671297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45999.943655671297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45999.943655671297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45999.943655671297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45999.943655671297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45999.943655671297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45999.943655671297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45999.943655671297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45999.943655671297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45999.943655671297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45999.943655671297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45999.943655671297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45999.943655671297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45999.943655671297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45999.943655671297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45999.943655671297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45999.943655671297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45999.943655671297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45999.943655671297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45999.943655671297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45999.943655671297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45999.943655671297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45999.943655671297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45999.943655671297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45999.943655671297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45999.943655671297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45999.943655671297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45999.943655671297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45999.943655671297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45999.943655671297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45999.943655671297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45999.943655671297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45999.943655671297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45999.943655671297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45999.943655671297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45999.943655671297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45999.943655671297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45999.943655671297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45999.943655671297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45999.943655671297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45999.943655671297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45999.943655671297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45999.943655671297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45999.943655671297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45999.943655671297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45999.943655671297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45999.943655671297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45999.943655671297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45999.943655671297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45999.943655671297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45999.943655671297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45999.943655671297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45999.943655671297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45999.943655671297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45999.943655671297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45999.943655671297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45999.943655671297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45999.943655671297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45999.943655671297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45999.943655671297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45999.943655671297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45999.943655671297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45999.943655671297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45999.943655671297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45999.943655671297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45999.943655671297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45999.943655671297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45999.943655671297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45999.943655671297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45999.943655671297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45999.943655671297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45999.943655671297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45999.943655671297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45999.943655671297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45999.943655671297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45999.943655671297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45999.943655671297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45999.943655671297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45999.943655671297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45999.943655671297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45999.943655671297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45999.943655671297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45999.943655671297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45999.943655671297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45999.943655671297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45999.943655671297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45999.943655671297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45999.943655671297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45999.943655671297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45999.943655671297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45999.943655671297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45999.943655671297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45999.943655671297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45999.943655671297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45999.943655671297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45999.943655671297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45999.943655671297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45999.943655671297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45999.943655671297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45999.943655671297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45999.943655671297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45999.943655671297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45999.943655671297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45999.943655671297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45999.943655671297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45999.943655671297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45999.943655671297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45999.943655671297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45999.943655671297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45999.943655671297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45999.943655671297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45999.943655671297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45999.943655671297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45999.943655671297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45999.943655671297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45999.943655671297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45999.943655671297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45999.943655671297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45999.943655671297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45999.943655671297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45999.943655671297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45999.943655671297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45999.943655671297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45999.943655671297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45999.943655671297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45999.943655671297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45999.943655671297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45999.943655671297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45999.943655671297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45999.943655671297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45999.943655671297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45999.943655671297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45999.943655671297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45999.943655671297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45999.943655671297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45999.943655671297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45999.943655671297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45999.943655671297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45999.943655671297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45999.943655671297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45999.943655671297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45999.943655671297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45999.943655671297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45999.943655671297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45999.943655671297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45999.943655671297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45999.943655671297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45999.943655671297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45999.943655671297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45999.943655671297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45999.943655671297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45999.943655671297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45999.943655671297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45999.943655671297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45999.943655671297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45999.943655671297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45999.943655671297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45999.943655671297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45999.943655671297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45999.943655671297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45999.943655671297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45999.943655671297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45999.943655671297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45999.943655671297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45999.943655671297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45999.943655671297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45999.943655671297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45999.943655671297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45999.943655671297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45999.943655671297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45999.943655671297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45999.943655671297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45999.943655671297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45999.943655671297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45999.943655671297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45999.943655671297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45999.943655671297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45999.943655671297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45999.943655671297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45999.943655671297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45999.943655671297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45999.943655671297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45999.943655671297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45999.943655671297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45999.943655671297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45999.943655671297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45999.943655671297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45999.943655671297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45999.943655671297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45999.943655671297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45999.943655671297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45999.943655671297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45999.943655671297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45999.943655671297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45999.943655671297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45999.943655671297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45999.943655671297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45999.943655671297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45999.943655671297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45999.943655671297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45999.943655671297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45999.943655671297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45999.943655671297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45999.943655671297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45999.943655671297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45999.943655671297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45999.943655671297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45999.943655671297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45999.943655671297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45999.943655671297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45999.943655671297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45999.943655671297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45999.943655671297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45999.943655671297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45999.943655671297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45999.943655671297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45999.943655671297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45999.943655671297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45999.943655671297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2025-12-08T19:39:33Z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